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80" activeTab="0"/>
  </bookViews>
  <sheets>
    <sheet name="様式 A-1" sheetId="1" r:id="rId1"/>
    <sheet name="様式 B-1" sheetId="2" r:id="rId2"/>
    <sheet name="様式 B-2" sheetId="3" r:id="rId3"/>
    <sheet name="様式 C-1" sheetId="4" r:id="rId4"/>
    <sheet name="様式 D（同意書） " sheetId="5" r:id="rId5"/>
    <sheet name="様式 WA-1（集計作業用）" sheetId="6" r:id="rId6"/>
  </sheets>
  <definedNames>
    <definedName name="_xlnm.Print_Area" localSheetId="0">'様式 A-1'!$A$1:$AQ$28</definedName>
    <definedName name="_xlnm.Print_Area" localSheetId="1">'様式 B-1'!$I$3:$AH$130</definedName>
    <definedName name="_xlnm.Print_Area" localSheetId="2">'様式 B-2'!$I$3:$AH$130</definedName>
    <definedName name="_xlnm.Print_Area" localSheetId="3">'様式 C-1'!$B$3:$N$10</definedName>
    <definedName name="_xlnm.Print_Area" localSheetId="4">'様式 D（同意書） '!$A$11:$Y$45</definedName>
    <definedName name="_xlnm.Print_Titles" localSheetId="1">'様式 B-1'!$3:$7</definedName>
    <definedName name="_xlnm.Print_Titles" localSheetId="2">'様式 B-2'!$3:$7</definedName>
  </definedNames>
  <calcPr fullCalcOnLoad="1"/>
</workbook>
</file>

<file path=xl/sharedStrings.xml><?xml version="1.0" encoding="utf-8"?>
<sst xmlns="http://schemas.openxmlformats.org/spreadsheetml/2006/main" count="1827" uniqueCount="1128">
  <si>
    <t>性別</t>
  </si>
  <si>
    <t>年齢</t>
  </si>
  <si>
    <t>南浜</t>
  </si>
  <si>
    <t>規定内</t>
  </si>
  <si>
    <t>〒</t>
  </si>
  <si>
    <t>参加費合計</t>
  </si>
  <si>
    <t>L</t>
  </si>
  <si>
    <t>×</t>
  </si>
  <si>
    <t>＝</t>
  </si>
  <si>
    <t>代表氏名</t>
  </si>
  <si>
    <t>代表〒</t>
  </si>
  <si>
    <t>代表住所</t>
  </si>
  <si>
    <t>代表電話</t>
  </si>
  <si>
    <t>代表E-mail</t>
  </si>
  <si>
    <t>代表性別</t>
  </si>
  <si>
    <t>［エントリー担当者の作業］</t>
  </si>
  <si>
    <t>同　意　書</t>
  </si>
  <si>
    <t>チーム名</t>
  </si>
  <si>
    <t>印</t>
  </si>
  <si>
    <t>年</t>
  </si>
  <si>
    <t>月</t>
  </si>
  <si>
    <t>日</t>
  </si>
  <si>
    <t>〒</t>
  </si>
  <si>
    <t>性　別</t>
  </si>
  <si>
    <t>住　所</t>
  </si>
  <si>
    <t>連絡先</t>
  </si>
  <si>
    <t>E-mail</t>
  </si>
  <si>
    <t>ﾌﾘｶﾞﾅ(半角ｶﾀｶﾅ)</t>
  </si>
  <si>
    <t>チーム名</t>
  </si>
  <si>
    <t>チーム名</t>
  </si>
  <si>
    <t>ｴﾝﾄﾘｰ数</t>
  </si>
  <si>
    <t>男子</t>
  </si>
  <si>
    <t>ﾌﾘｶﾞﾅ(半角ｶﾀｶﾅ)</t>
  </si>
  <si>
    <t>一般</t>
  </si>
  <si>
    <t>競技者
番号</t>
  </si>
  <si>
    <t>競技者氏名</t>
  </si>
  <si>
    <t>生年月日
（西暦）</t>
  </si>
  <si>
    <t>生年月日
(yyyy/mm/dd)</t>
  </si>
  <si>
    <t>代表ﾌﾘｶﾞﾅ</t>
  </si>
  <si>
    <t>参加費合計</t>
  </si>
  <si>
    <t>選出審判員数</t>
  </si>
  <si>
    <t>男</t>
  </si>
  <si>
    <t>B-1</t>
  </si>
  <si>
    <t>B-2</t>
  </si>
  <si>
    <t>女子</t>
  </si>
  <si>
    <t>超過</t>
  </si>
  <si>
    <t>ﾄｳｷｮｳ</t>
  </si>
  <si>
    <t>ﾀﾛｳ</t>
  </si>
  <si>
    <t>ﾊﾅｺ</t>
  </si>
  <si>
    <t>女</t>
  </si>
  <si>
    <t>1.</t>
  </si>
  <si>
    <t>2.</t>
  </si>
  <si>
    <t>×</t>
  </si>
  <si>
    <t>○</t>
  </si>
  <si>
    <t>▲</t>
  </si>
  <si>
    <t>▲</t>
  </si>
  <si>
    <t>漢字・姓</t>
  </si>
  <si>
    <t>漢字・名</t>
  </si>
  <si>
    <t>○</t>
  </si>
  <si>
    <t>▲</t>
  </si>
  <si>
    <t>[11]</t>
  </si>
  <si>
    <t>チーム名</t>
  </si>
  <si>
    <t>[13]</t>
  </si>
  <si>
    <t>チーム代表者</t>
  </si>
  <si>
    <t>[15]</t>
  </si>
  <si>
    <t>[14]</t>
  </si>
  <si>
    <t>地区予選会 に参加</t>
  </si>
  <si>
    <t>[01]</t>
  </si>
  <si>
    <t>[02]</t>
  </si>
  <si>
    <t>[03]</t>
  </si>
  <si>
    <t>[21]</t>
  </si>
  <si>
    <t>[22]</t>
  </si>
  <si>
    <t>A[11]</t>
  </si>
  <si>
    <t>A[12]</t>
  </si>
  <si>
    <t>A[13]</t>
  </si>
  <si>
    <t>A[14]</t>
  </si>
  <si>
    <t>A[15]</t>
  </si>
  <si>
    <t>浜松町LSC</t>
  </si>
  <si>
    <t>A[22]</t>
  </si>
  <si>
    <t>A[31]</t>
  </si>
  <si>
    <t>男女</t>
  </si>
  <si>
    <t>大会初日</t>
  </si>
  <si>
    <t>[12]</t>
  </si>
  <si>
    <t>上段項目：</t>
  </si>
  <si>
    <t>下段項目：</t>
  </si>
  <si>
    <t>[13]</t>
  </si>
  <si>
    <t>【例】yyyy/mm/dd</t>
  </si>
  <si>
    <t>3.</t>
  </si>
  <si>
    <t>[21]</t>
  </si>
  <si>
    <t>2.</t>
  </si>
  <si>
    <t>一般</t>
  </si>
  <si>
    <t>[22]</t>
  </si>
  <si>
    <t>S</t>
  </si>
  <si>
    <t>M</t>
  </si>
  <si>
    <t>L</t>
  </si>
  <si>
    <t>☆全日本など、予選会を行う大会の場合は、日付1～日付3に各予選会初日の日付を入力。</t>
  </si>
  <si>
    <t>大会名</t>
  </si>
  <si>
    <t>(内訳)</t>
  </si>
  <si>
    <t>正式名称</t>
  </si>
  <si>
    <t>チーム正式名称</t>
  </si>
  <si>
    <t>高校生</t>
  </si>
  <si>
    <t>《基本設定》</t>
  </si>
  <si>
    <t>《基本設定》</t>
  </si>
  <si>
    <t>参加種別</t>
  </si>
  <si>
    <t>エントリー規定種目数</t>
  </si>
  <si>
    <t>種目ごとエントリー　入力制限コード</t>
  </si>
  <si>
    <t>エントリー担当者</t>
  </si>
  <si>
    <t>×</t>
  </si>
  <si>
    <t>☆６区分。使用しない（全部・一部）場合は、セル内データを削除。</t>
  </si>
  <si>
    <t>ﾗｯｼｭｶﾞｰﾄﾞ・Tｼｬﾂ等　サイズ区分</t>
  </si>
  <si>
    <t>人</t>
  </si>
  <si>
    <t>→</t>
  </si>
  <si>
    <t>[31]</t>
  </si>
  <si>
    <t>☆大会要項に準拠した名称を入力。</t>
  </si>
  <si>
    <t>選出審判員</t>
  </si>
  <si>
    <t>選出義務の有無→</t>
  </si>
  <si>
    <t>↓「義務あり」の場合</t>
  </si>
  <si>
    <t>０人</t>
  </si>
  <si>
    <t>１人</t>
  </si>
  <si>
    <t>２人</t>
  </si>
  <si>
    <t>AW38 セル内の計算式を再確認・変更すること。</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</si>
  <si>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</si>
  <si>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</si>
  <si>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</si>
  <si>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</si>
  <si>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</si>
  <si>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</si>
  <si>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</si>
  <si>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</si>
  <si>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</si>
  <si>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</si>
  <si>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</si>
  <si>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</si>
  <si>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</si>
  <si>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</si>
  <si>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</si>
  <si>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</si>
  <si>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</si>
  <si>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</si>
  <si>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</si>
  <si>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</si>
  <si>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</si>
  <si>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</si>
  <si>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</si>
  <si>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</si>
  <si>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</si>
  <si>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</si>
  <si>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</si>
  <si>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</si>
  <si>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</si>
  <si>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</si>
  <si>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</si>
  <si>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</si>
  <si>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</si>
  <si>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</si>
  <si>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</si>
  <si>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</si>
  <si>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</si>
  <si>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</si>
  <si>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</si>
  <si>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</si>
  <si>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</si>
  <si>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</si>
  <si>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</si>
  <si>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</si>
  <si>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</si>
  <si>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</si>
  <si>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</si>
  <si>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</si>
  <si>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</si>
  <si>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</si>
  <si>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</si>
  <si>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</si>
  <si>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</si>
  <si>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</si>
  <si>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</si>
  <si>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</si>
  <si>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</si>
  <si>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</si>
  <si>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</si>
  <si>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</si>
  <si>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</si>
  <si>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</si>
  <si>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</si>
  <si>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</si>
  <si>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</si>
  <si>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</si>
  <si>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</si>
  <si>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</si>
  <si>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</si>
  <si>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</si>
  <si>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</si>
  <si>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</si>
  <si>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</si>
  <si>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</si>
  <si>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</si>
  <si>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</si>
  <si>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</si>
  <si>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</si>
  <si>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</si>
  <si>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</si>
  <si>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</si>
  <si>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</si>
  <si>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</si>
  <si>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</si>
  <si>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</si>
  <si>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</si>
  <si>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</si>
  <si>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</si>
  <si>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</si>
  <si>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</si>
  <si>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</si>
  <si>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</si>
  <si>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</si>
  <si>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</si>
  <si>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</si>
  <si>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</si>
  <si>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</si>
  <si>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</si>
  <si>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</si>
  <si>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</si>
  <si>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</si>
  <si>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</si>
  <si>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</si>
  <si>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</si>
  <si>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</si>
  <si>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</si>
  <si>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</si>
  <si>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</si>
  <si>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</si>
  <si>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</si>
  <si>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</si>
  <si>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</si>
  <si>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</si>
  <si>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</si>
  <si>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</si>
  <si>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</si>
  <si>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</si>
  <si>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</si>
  <si>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</si>
  <si>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</si>
  <si>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</si>
  <si>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</si>
  <si>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</si>
  <si>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</si>
  <si>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</si>
  <si>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</si>
  <si>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</si>
  <si>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</si>
  <si>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</si>
  <si>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</si>
  <si>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</si>
  <si>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</si>
  <si>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</si>
  <si>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</si>
  <si>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</si>
  <si>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</si>
  <si>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</si>
  <si>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</si>
  <si>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</si>
  <si>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</si>
  <si>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</si>
  <si>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</si>
  <si>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</si>
  <si>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</si>
  <si>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</si>
  <si>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</si>
  <si>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</si>
  <si>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</si>
  <si>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</si>
  <si>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</si>
  <si>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</si>
  <si>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</si>
  <si>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</si>
  <si>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</si>
  <si>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</si>
  <si>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</si>
  <si>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</si>
  <si>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</si>
  <si>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</si>
  <si>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</si>
  <si>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</si>
  <si>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</si>
  <si>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</si>
  <si>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</si>
  <si>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</si>
  <si>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</si>
  <si>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</si>
  <si>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</si>
  <si>
    <t>No.</t>
  </si>
  <si>
    <t>予選
区分</t>
  </si>
  <si>
    <t>参加数合計</t>
  </si>
  <si>
    <t>男子</t>
  </si>
  <si>
    <t>女子</t>
  </si>
  <si>
    <t>参加種別・参加費</t>
  </si>
  <si>
    <t>○</t>
  </si>
  <si>
    <t>B1-24</t>
  </si>
  <si>
    <t>B1-25</t>
  </si>
  <si>
    <t>B1-26</t>
  </si>
  <si>
    <t>B1-27</t>
  </si>
  <si>
    <t>B1-28</t>
  </si>
  <si>
    <t>B1-29</t>
  </si>
  <si>
    <t>B1-30</t>
  </si>
  <si>
    <t>ﾁｰﾑ･特別</t>
  </si>
  <si>
    <t>項目名：</t>
  </si>
  <si>
    <t>☆数を把握したい項目の単位（人、個など）を入力。</t>
  </si>
  <si>
    <t>予選会</t>
  </si>
  <si>
    <t>代表者連絡先→</t>
  </si>
  <si>
    <t>※団体会費
納入確認</t>
  </si>
  <si>
    <t>※ﾃﾞｰﾀ不備</t>
  </si>
  <si>
    <t>ﾗｯｼｭｶﾞｰﾄﾞ･Tｼｬﾂ等希望ｻｲｽﾞ内訳→</t>
  </si>
  <si>
    <t>チーム名→</t>
  </si>
  <si>
    <t>※同意書
提出確認</t>
  </si>
  <si>
    <t>※個人会費
納入確認</t>
  </si>
  <si>
    <t>※参加費
振込確認</t>
  </si>
  <si>
    <t>B2-24</t>
  </si>
  <si>
    <t>B2-25</t>
  </si>
  <si>
    <t>B2-26</t>
  </si>
  <si>
    <t>B2-27</t>
  </si>
  <si>
    <t>B2-28</t>
  </si>
  <si>
    <t>B2-29</t>
  </si>
  <si>
    <t>B2-30</t>
  </si>
  <si>
    <t>希望数調査</t>
  </si>
  <si>
    <t>高校生</t>
  </si>
  <si>
    <t>品川</t>
  </si>
  <si>
    <t>勇樹</t>
  </si>
  <si>
    <t>ｼﾅｶﾞﾜ</t>
  </si>
  <si>
    <t>ﾕｳｷ</t>
  </si>
  <si>
    <t>東京</t>
  </si>
  <si>
    <t>太郎</t>
  </si>
  <si>
    <t>花子</t>
  </si>
  <si>
    <t>香奈</t>
  </si>
  <si>
    <t>ｶﾅ</t>
  </si>
  <si>
    <t>O</t>
  </si>
  <si>
    <t>M</t>
  </si>
  <si>
    <t>種目（エントリー種目数に制限が無いときは　"99"　と入力）</t>
  </si>
  <si>
    <t>☆エントリー種目数に制限が無い場合は、必ず、セル内データを削除。</t>
  </si>
  <si>
    <t>☆使用しない欄（1.～3.）は、セル内データを削除。</t>
  </si>
  <si>
    <t>人表示</t>
  </si>
  <si>
    <t>参加確認→</t>
  </si>
  <si>
    <t>予選会区分</t>
  </si>
  <si>
    <t>予選会区分</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</si>
  <si>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</si>
  <si>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</si>
  <si>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</si>
  <si>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</si>
  <si>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</si>
  <si>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</si>
  <si>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</si>
  <si>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</si>
  <si>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</si>
  <si>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</si>
  <si>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</si>
  <si>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</si>
  <si>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浜松町SLSC</t>
  </si>
  <si>
    <t>例</t>
  </si>
  <si>
    <t>申込〆切：</t>
  </si>
  <si>
    <t>大会初日：</t>
  </si>
  <si>
    <t>[02]</t>
  </si>
  <si>
    <t>申込〆切</t>
  </si>
  <si>
    <t>参加確認・選択肢</t>
  </si>
  <si>
    <t>性別</t>
  </si>
  <si>
    <t>女</t>
  </si>
  <si>
    <t>4.</t>
  </si>
  <si>
    <t>5.</t>
  </si>
  <si>
    <t>6.</t>
  </si>
  <si>
    <t>7.</t>
  </si>
  <si>
    <t>1.</t>
  </si>
  <si>
    <t>※</t>
  </si>
  <si>
    <t>（追加種目専用欄）4.</t>
  </si>
  <si>
    <t>↓　（以下、印刷範囲）　↓</t>
  </si>
  <si>
    <t>男女区分</t>
  </si>
  <si>
    <t>様式 D（同意書）</t>
  </si>
  <si>
    <t>☆チーム代表者が兼ねる場合は、入力不要です。</t>
  </si>
  <si>
    <t>B1-13</t>
  </si>
  <si>
    <t>B1-15</t>
  </si>
  <si>
    <t>B1-19</t>
  </si>
  <si>
    <t>B1-20</t>
  </si>
  <si>
    <t>B1-21</t>
  </si>
  <si>
    <t>B1-22</t>
  </si>
  <si>
    <t>B1-23</t>
  </si>
  <si>
    <t>B1-24</t>
  </si>
  <si>
    <t>B1-25</t>
  </si>
  <si>
    <t>B1-33</t>
  </si>
  <si>
    <t>000</t>
  </si>
  <si>
    <r>
      <t>J</t>
    </r>
    <r>
      <rPr>
        <sz val="11"/>
        <color indexed="8"/>
        <rFont val="ＭＳ ゴシック"/>
        <family val="3"/>
      </rPr>
      <t>LA会費納入金額</t>
    </r>
  </si>
  <si>
    <t>B2-45</t>
  </si>
  <si>
    <t>記入日</t>
  </si>
  <si>
    <t>年</t>
  </si>
  <si>
    <t>月</t>
  </si>
  <si>
    <t>日</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</si>
  <si>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</si>
  <si>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</si>
  <si>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</si>
  <si>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</si>
  <si>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</si>
  <si>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</si>
  <si>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A[32]</t>
  </si>
  <si>
    <t>[32]</t>
  </si>
  <si>
    <t>A[33]</t>
  </si>
  <si>
    <t>備考</t>
  </si>
  <si>
    <t>※《基本設定》画面は、リストの下（AU30）にあります。</t>
  </si>
  <si>
    <t>☆通常の（予選を行わない）大会の場合は、日付0の欄に大会初日（１日大会の場合は大会当日）を入力。</t>
  </si>
  <si>
    <t>様式B-1情報→</t>
  </si>
  <si>
    <t>様式B-2情報→</t>
  </si>
  <si>
    <t>選出審判員情報→</t>
  </si>
  <si>
    <t>種々の希望数</t>
  </si>
  <si>
    <t>備考（予備欄）</t>
  </si>
  <si>
    <t>A[21]</t>
  </si>
  <si>
    <t>（１）エントリーに関するチーム情報を入力してください。</t>
  </si>
  <si>
    <t>希望サイズ内訳</t>
  </si>
  <si>
    <t>☆○○○の部分に、「ﾊﾟｰﾃｨｰ参加」「ﾚﾝﾀﾙｷｬｯﾌﾟ」などのことばを補う。</t>
  </si>
  <si>
    <t>チーム選出人数:</t>
  </si>
  <si>
    <t>ﾚｽｷｭｰﾁｭｰﾌﾞﾚｽｷｭｰ</t>
  </si>
  <si>
    <t>ﾎﾞｰﾄﾞﾘﾚｰ</t>
  </si>
  <si>
    <t>ﾎﾞｰﾄﾞﾚｽｷｭｰ</t>
  </si>
  <si>
    <t>【例１】男女別で行われる種目と、男女混合で行われる種目がある場合</t>
  </si>
  <si>
    <t>※男女区分とエントリー可能な種目が明確になるように、非該当セルを濃いグレーで塗りつぶす</t>
  </si>
  <si>
    <t>種目ごとエントリー入力欄</t>
  </si>
  <si>
    <t>大門SLSC</t>
  </si>
  <si>
    <t>【例２】男女混合でエントリーする種目のみを設定する（男女別の欄を全く使わない）場合</t>
  </si>
  <si>
    <t>C-08～</t>
  </si>
  <si>
    <t>ｵｰｼｬﾝ ﾏﾝ ﾘﾚｰ</t>
  </si>
  <si>
    <t>ｵｰｼｬﾝ ｳｰﾏﾝ ﾘﾚｰ</t>
  </si>
  <si>
    <t>チーム
番号</t>
  </si>
  <si>
    <t>ﾌﾘｶﾞﾅ・ｾｲ
(半角ｶﾀｶﾅ)</t>
  </si>
  <si>
    <t>ﾌﾘｶﾞﾅ・ﾒｲ
(半角ｶﾀｶﾅ)</t>
  </si>
  <si>
    <t>※項目欄「種目C-1」から「種目C-7」に、（原則）半角ｶﾀｶﾅで直接入力（使用しない欄は空白にする）</t>
  </si>
  <si>
    <t>※項目欄「種目B2-1」から「種目B2-7」に、（原則）半角ｶﾀｶﾅで直接入力（使用しない欄は空白にする）</t>
  </si>
  <si>
    <t>※項目欄「種目B1-1」から「種目B1-7」に、（原則）半角ｶﾀｶﾅで直接入力（使用しない欄は空白にする）</t>
  </si>
  <si>
    <t>※</t>
  </si>
  <si>
    <t>(２)</t>
  </si>
  <si>
    <t>(３)</t>
  </si>
  <si>
    <t>参加種別・参加費</t>
  </si>
  <si>
    <t>B2-13</t>
  </si>
  <si>
    <t>B2-15</t>
  </si>
  <si>
    <t>B2-19</t>
  </si>
  <si>
    <t>B2-20</t>
  </si>
  <si>
    <t>B2-21</t>
  </si>
  <si>
    <t>B2-33</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</si>
  <si>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</si>
  <si>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</si>
  <si>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</si>
  <si>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</si>
  <si>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</si>
  <si>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</si>
  <si>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</si>
  <si>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</si>
  <si>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</si>
  <si>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</si>
  <si>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</si>
  <si>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</si>
  <si>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</si>
  <si>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</si>
  <si>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</si>
  <si>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</si>
  <si>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</si>
  <si>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</si>
  <si>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</si>
  <si>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</si>
  <si>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</si>
  <si>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</si>
  <si>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</si>
  <si>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</si>
  <si>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</si>
  <si>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</si>
  <si>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</si>
  <si>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</si>
  <si>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</si>
  <si>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</si>
  <si>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</si>
  <si>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</si>
  <si>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</si>
  <si>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</si>
  <si>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</si>
  <si>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</si>
  <si>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</si>
  <si>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</si>
  <si>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</si>
  <si>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</si>
  <si>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</si>
  <si>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</si>
  <si>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</si>
  <si>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B1-01</t>
  </si>
  <si>
    <t>B1-02</t>
  </si>
  <si>
    <t>B1-03</t>
  </si>
  <si>
    <t>B1-04</t>
  </si>
  <si>
    <t>B1-05</t>
  </si>
  <si>
    <t>B1-06</t>
  </si>
  <si>
    <t>B1-07</t>
  </si>
  <si>
    <t>B1-08</t>
  </si>
  <si>
    <t>B1-09</t>
  </si>
  <si>
    <t>B1-10</t>
  </si>
  <si>
    <t>B1-11</t>
  </si>
  <si>
    <t>B1-12</t>
  </si>
  <si>
    <t>B1-13</t>
  </si>
  <si>
    <t>B1-14</t>
  </si>
  <si>
    <t>B1-15</t>
  </si>
  <si>
    <t>B1-16</t>
  </si>
  <si>
    <t>B1-17</t>
  </si>
  <si>
    <t>B1-18</t>
  </si>
  <si>
    <t>B1-19</t>
  </si>
  <si>
    <t>B1-20</t>
  </si>
  <si>
    <t>B1-26</t>
  </si>
  <si>
    <t>B1-27</t>
  </si>
  <si>
    <t>B1-28</t>
  </si>
  <si>
    <t>B1-29</t>
  </si>
  <si>
    <t>B1-30</t>
  </si>
  <si>
    <t>B1-31</t>
  </si>
  <si>
    <t>B1-32</t>
  </si>
  <si>
    <t>B1-34</t>
  </si>
  <si>
    <t>B1-35</t>
  </si>
  <si>
    <t>B1-36</t>
  </si>
  <si>
    <t>B1-37</t>
  </si>
  <si>
    <t>B1-38</t>
  </si>
  <si>
    <t>B1-39</t>
  </si>
  <si>
    <t>B1-40</t>
  </si>
  <si>
    <t>B1-41</t>
  </si>
  <si>
    <t>B1-42</t>
  </si>
  <si>
    <t>B1-43</t>
  </si>
  <si>
    <t>B1-44</t>
  </si>
  <si>
    <t>B1-25～</t>
  </si>
  <si>
    <t>B2-25～</t>
  </si>
  <si>
    <t xml:space="preserve"> 1人以上 ～  4人以下</t>
  </si>
  <si>
    <t>※審判員の選出人数基準が変わったときは、</t>
  </si>
  <si>
    <t>　→「×義務なし」の場合は 0人 表示</t>
  </si>
  <si>
    <t>項目名１：</t>
  </si>
  <si>
    <t>単位１：</t>
  </si>
  <si>
    <t>項目名２：</t>
  </si>
  <si>
    <t>単位２：</t>
  </si>
  <si>
    <t>☆△△△の部分に、「ﾊﾟｰﾃｨｰ参加」「ﾚﾝﾀﾙｷｬｯﾌﾟ」などのことばを補う。</t>
  </si>
  <si>
    <t>B1-45</t>
  </si>
  <si>
    <t>B2-44</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</si>
  <si>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</si>
  <si>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</si>
  <si>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</si>
  <si>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t>
  </si>
  <si>
    <t>※《基本設定》画面は、リストの下（R12）にあります。</t>
  </si>
  <si>
    <t>競技者
合計</t>
  </si>
  <si>
    <t>☆◇◇◇の部分に、「ラッシュガード」「大会記念Ｔシャツ」などのことばを補う。</t>
  </si>
  <si>
    <t>備考</t>
  </si>
  <si>
    <t>氏名ﾌﾘｶﾞﾅ
(ｾｲﾒｲ別)</t>
  </si>
  <si>
    <t>種目ごとエントリー　種目名</t>
  </si>
  <si>
    <t>様式 A-1 （チーム情報）</t>
  </si>
  <si>
    <t>氏名漢字
(姓名別)</t>
  </si>
  <si>
    <t>チーム
番号</t>
  </si>
  <si>
    <t>様式 B-2（個人種目・女子）</t>
  </si>
  <si>
    <t>様式 B-1（個人種目・男子）</t>
  </si>
  <si>
    <t>様式 C-1（チーム・特別種目）</t>
  </si>
  <si>
    <t>WA1-01</t>
  </si>
  <si>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</si>
  <si>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</si>
  <si>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</si>
  <si>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</si>
  <si>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</si>
  <si>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</si>
  <si>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</si>
  <si>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</si>
  <si>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</si>
  <si>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</si>
  <si>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</si>
  <si>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</si>
  <si>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</si>
  <si>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</si>
  <si>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</si>
  <si>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</si>
  <si>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</si>
  <si>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</si>
  <si>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</si>
  <si>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</si>
  <si>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</si>
  <si>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</si>
  <si>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WA1-24</t>
  </si>
  <si>
    <t>WA1-25</t>
  </si>
  <si>
    <t>WA1-26</t>
  </si>
  <si>
    <t>WA1-27</t>
  </si>
  <si>
    <t>WA1-28</t>
  </si>
  <si>
    <t>WA1-29</t>
  </si>
  <si>
    <t>WA1-30</t>
  </si>
  <si>
    <t>WA1-31</t>
  </si>
  <si>
    <t>WA1-32</t>
  </si>
  <si>
    <t>WA1-33</t>
  </si>
  <si>
    <t>WA1-34</t>
  </si>
  <si>
    <t>WA1-35</t>
  </si>
  <si>
    <t>WA1-36</t>
  </si>
  <si>
    <t>WA1-37</t>
  </si>
  <si>
    <t>WA1-38</t>
  </si>
  <si>
    <t>WA1-39</t>
  </si>
  <si>
    <t>WA1-40</t>
  </si>
  <si>
    <t>WA1-41</t>
  </si>
  <si>
    <t>WA1-42</t>
  </si>
  <si>
    <t>WA1-43</t>
  </si>
  <si>
    <t>WA1-44</t>
  </si>
  <si>
    <t>WA1-45</t>
  </si>
  <si>
    <t>WA1-46</t>
  </si>
  <si>
    <t>WA1-47</t>
  </si>
  <si>
    <t>WA1-48</t>
  </si>
  <si>
    <t>WA1-49</t>
  </si>
  <si>
    <t>WA1-50</t>
  </si>
  <si>
    <t>WA1-51</t>
  </si>
  <si>
    <t>WA1-52</t>
  </si>
  <si>
    <t>WA1-53</t>
  </si>
  <si>
    <t>WA1-54</t>
  </si>
  <si>
    <t>WA1-55</t>
  </si>
  <si>
    <t>WA1-56</t>
  </si>
  <si>
    <t>WA1-57</t>
  </si>
  <si>
    <t>WA1-58</t>
  </si>
  <si>
    <t>WA1-59</t>
  </si>
  <si>
    <t>WA1-60</t>
  </si>
  <si>
    <t>WA1-61</t>
  </si>
  <si>
    <t>WA1-62</t>
  </si>
  <si>
    <t>WA1-63</t>
  </si>
  <si>
    <t>WA1-64</t>
  </si>
  <si>
    <t>WA1-65</t>
  </si>
  <si>
    <t>WA1-66</t>
  </si>
  <si>
    <t>WA1-67</t>
  </si>
  <si>
    <t>WA1-68</t>
  </si>
  <si>
    <t>WA1-69</t>
  </si>
  <si>
    <t>WA1-70</t>
  </si>
  <si>
    <t>WA1-71</t>
  </si>
  <si>
    <t>WA1-72</t>
  </si>
  <si>
    <t>WA1-73</t>
  </si>
  <si>
    <t>WA1-74</t>
  </si>
  <si>
    <t>WA1-75</t>
  </si>
  <si>
    <t>WA1-76</t>
  </si>
  <si>
    <t>WA1-77</t>
  </si>
  <si>
    <t>WA1-78</t>
  </si>
  <si>
    <t>WA1-79</t>
  </si>
  <si>
    <t>WA1-80</t>
  </si>
  <si>
    <t>WA1-81</t>
  </si>
  <si>
    <t>WA1-82</t>
  </si>
  <si>
    <t>WA1-83</t>
  </si>
  <si>
    <t>WA1-84</t>
  </si>
  <si>
    <t>WA1-85</t>
  </si>
  <si>
    <t>WA1-86</t>
  </si>
  <si>
    <t>WA1-87</t>
  </si>
  <si>
    <t>WA1-88</t>
  </si>
  <si>
    <t>WA1-89</t>
  </si>
  <si>
    <t>活動実績</t>
  </si>
  <si>
    <t>ｻｰﾌｽｷｰﾚｰｽ</t>
  </si>
  <si>
    <t>ﾋﾞｰﾁﾌﾗｯｸﾞｽ</t>
  </si>
  <si>
    <t>ﾋﾞｰﾁｽﾌﾟﾘﾝﾄ</t>
  </si>
  <si>
    <t>希望
サイズ</t>
  </si>
  <si>
    <t>C-1</t>
  </si>
  <si>
    <t>A-1</t>
  </si>
  <si>
    <t>年齢区分</t>
  </si>
  <si>
    <t>年齢区分（通常は、様式 B-1 からの参照データにつき、入力不要）</t>
  </si>
  <si>
    <t>様式C-1_No.1（男子）→</t>
  </si>
  <si>
    <t>様式C-1_No.2（女子）→</t>
  </si>
  <si>
    <t>様式C-1_No.3（男女）→</t>
  </si>
  <si>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</si>
  <si>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</si>
  <si>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</si>
  <si>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</si>
  <si>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</si>
  <si>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</si>
  <si>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</si>
  <si>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</si>
  <si>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</si>
  <si>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</si>
  <si>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</si>
  <si>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</si>
  <si>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</si>
  <si>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</si>
  <si>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</si>
  <si>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</si>
  <si>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</si>
  <si>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</si>
  <si>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</si>
  <si>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</si>
  <si>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</si>
  <si>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</si>
  <si>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</si>
  <si>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</si>
  <si>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</si>
  <si>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C1-09</t>
  </si>
  <si>
    <t>C1-10</t>
  </si>
  <si>
    <t>C1-11</t>
  </si>
  <si>
    <t>C1-12</t>
  </si>
  <si>
    <t>C1-13</t>
  </si>
  <si>
    <t>C1-14</t>
  </si>
  <si>
    <t>C1-15</t>
  </si>
  <si>
    <t>決勝進出者用ラッシュガード</t>
  </si>
  <si>
    <t>○義務あり</t>
  </si>
  <si>
    <t>（↑漢字・姓）</t>
  </si>
  <si>
    <t>（↑漢字・名）</t>
  </si>
  <si>
    <t>ｻｰﾌﾚｰｽ</t>
  </si>
  <si>
    <t>ﾎﾞｰﾄﾞﾚｰｽ</t>
  </si>
  <si>
    <t>ｵｰｼｬﾝﾏﾝ</t>
  </si>
  <si>
    <t>2kmﾋﾞｰﾁﾗﾝ</t>
  </si>
  <si>
    <t>ｵｰｼｬﾝｳｰﾏﾝ</t>
  </si>
  <si>
    <t>ﾚｽｷｭｰﾁｭｰﾌﾞﾚｽｷｭｰ</t>
  </si>
  <si>
    <t>ﾎﾞｰﾄﾞﾚｽｷｭｰ</t>
  </si>
  <si>
    <t>ﾋﾞｰﾁﾘﾚｰ</t>
  </si>
  <si>
    <t>Ver3-02</t>
  </si>
  <si>
    <t>名称</t>
  </si>
  <si>
    <t>略称</t>
  </si>
  <si>
    <t>☆予選会を実施しない大会では、下の設定セル内（名称・略称）データを削除。</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</si>
  <si>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</si>
  <si>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</si>
  <si>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</si>
  <si>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</si>
  <si>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</si>
  <si>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</si>
  <si>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</si>
  <si>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</si>
  <si>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</si>
  <si>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</si>
  <si>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</si>
  <si>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</si>
  <si>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</si>
  <si>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</si>
  <si>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</si>
  <si>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</si>
  <si>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</si>
  <si>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</si>
  <si>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</si>
  <si>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</si>
  <si>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</si>
  <si>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</si>
  <si>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</si>
  <si>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</si>
  <si>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</si>
  <si>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</si>
  <si>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</si>
  <si>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</si>
  <si>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</si>
  <si>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</si>
  <si>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</si>
  <si>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</si>
  <si>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</si>
  <si>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</si>
  <si>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</si>
  <si>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</si>
  <si>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</si>
  <si>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M118</t>
  </si>
  <si>
    <t>M119</t>
  </si>
  <si>
    <t>M120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</si>
  <si>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</si>
  <si>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</si>
  <si>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</si>
  <si>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</si>
  <si>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</si>
  <si>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</si>
  <si>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</si>
  <si>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</si>
  <si>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</si>
  <si>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</si>
  <si>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</si>
  <si>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</si>
  <si>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</si>
  <si>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</si>
  <si>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</si>
  <si>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</si>
  <si>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</si>
  <si>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</si>
  <si>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</si>
  <si>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</si>
  <si>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</si>
  <si>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</si>
  <si>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</si>
  <si>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</si>
  <si>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</si>
  <si>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</si>
  <si>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</si>
  <si>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</si>
  <si>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</si>
  <si>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</si>
  <si>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</si>
  <si>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</si>
  <si>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</si>
  <si>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</si>
  <si>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</si>
  <si>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</si>
  <si>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</si>
  <si>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</si>
  <si>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</si>
  <si>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</si>
  <si>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☆二次要項はエントリー担当者に発送します。</t>
  </si>
  <si>
    <t>ﾗｲﾌｾｰﾋﾞﾝｸﾞ
資格</t>
  </si>
  <si>
    <t>ｱﾄﾞﾊﾞﾝｽｻｰﾌﾗｲﾌｾｰﾊﾞｰ</t>
  </si>
  <si>
    <t>中学生</t>
  </si>
  <si>
    <t>8.</t>
  </si>
  <si>
    <t>種目</t>
  </si>
  <si>
    <t>種目数</t>
  </si>
  <si>
    <r>
      <t>様式 D（同意書）は、チーム代表者が</t>
    </r>
    <r>
      <rPr>
        <b/>
        <u val="single"/>
        <sz val="12"/>
        <color indexed="10"/>
        <rFont val="ＭＳ ゴシック"/>
        <family val="3"/>
      </rPr>
      <t>手書きで提出</t>
    </r>
    <r>
      <rPr>
        <sz val="12"/>
        <color indexed="8"/>
        <rFont val="ＭＳ ゴシック"/>
        <family val="3"/>
      </rPr>
      <t>していただく書類です。</t>
    </r>
  </si>
  <si>
    <t>(１)</t>
  </si>
  <si>
    <t>このシートを、「Ａ４版」で、１枚分印刷する（この説明文は印刷されません）。</t>
  </si>
  <si>
    <r>
      <t>チーム代表者に、</t>
    </r>
    <r>
      <rPr>
        <b/>
        <sz val="12"/>
        <color indexed="10"/>
        <rFont val="ＭＳ ゴシック"/>
        <family val="3"/>
      </rPr>
      <t>「必要事項の記入」・「本人署名・押印」</t>
    </r>
    <r>
      <rPr>
        <sz val="12"/>
        <color indexed="8"/>
        <rFont val="ＭＳ ゴシック"/>
        <family val="3"/>
      </rPr>
      <t>を依頼する。</t>
    </r>
  </si>
  <si>
    <t>申込締切までに郵送する。</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</si>
  <si>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</si>
  <si>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</si>
  <si>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</si>
  <si>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</si>
  <si>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</si>
  <si>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</si>
  <si>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</si>
  <si>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当チームの登録競技者の家族、親族及び保護者は大会の内容を理解し、大会参加を承諾していることを認めます。</t>
  </si>
  <si>
    <t>上記の各事項を当チームの登録競技者は確認・同意した上で、競技者として登録・参加することを認めます。</t>
  </si>
  <si>
    <t>チーム
代表者
氏名</t>
  </si>
  <si>
    <t>チーム
代表者
住所</t>
  </si>
  <si>
    <t>チーム
代表者
連絡先</t>
  </si>
  <si>
    <t>（チーム代表者本人による署名・捺印のみ有効）</t>
  </si>
  <si>
    <t>1の人</t>
  </si>
  <si>
    <t>3の人</t>
  </si>
  <si>
    <t>5の人</t>
  </si>
  <si>
    <t>愛知ライフセービングクラブ</t>
  </si>
  <si>
    <t>青山学院大学ライフセービングクラブ</t>
  </si>
  <si>
    <t>秋田ライフセービングクラブ</t>
  </si>
  <si>
    <t>安芸ライフセービングクラブ</t>
  </si>
  <si>
    <t>熱川ライフセービングクラブ</t>
  </si>
  <si>
    <t>熱海ライフセービングクラブ</t>
  </si>
  <si>
    <t>奄美ライフセービングクラブ</t>
  </si>
  <si>
    <t>飯岡ライフセービングクラブ</t>
  </si>
  <si>
    <t>茨城大学サーフライフセービングクラブ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</si>
  <si>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</si>
  <si>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</si>
  <si>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</si>
  <si>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</si>
  <si>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</si>
  <si>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大分ライフセービングクラブ</t>
  </si>
  <si>
    <t>大阪体育大学ライフセービングクラブ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</si>
  <si>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</si>
  <si>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</si>
  <si>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</si>
  <si>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</si>
  <si>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</si>
  <si>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皆生ライフセービングクラブ</t>
  </si>
  <si>
    <t>かごしま磯ライフセービングクラブ</t>
  </si>
  <si>
    <t>鹿児島国際大学ライフセービングクラブ</t>
  </si>
  <si>
    <t>鹿嶋ライフガードチーム</t>
  </si>
  <si>
    <t>柏崎ライフセービングクラブ</t>
  </si>
  <si>
    <t>勝浦ライフセービングクラブ</t>
  </si>
  <si>
    <t>神奈川大学ライフセービングクラブ</t>
  </si>
  <si>
    <t>釜石ライフセービングクラブ</t>
  </si>
  <si>
    <t>鎌倉ライフガード</t>
  </si>
  <si>
    <t>鴨川ライフセービングクラブ</t>
  </si>
  <si>
    <t>関門ライフセービングクラブ</t>
  </si>
  <si>
    <t>KITAJIMAQUATICS</t>
  </si>
  <si>
    <t>九州産業大学ライフセービングクラブ</t>
  </si>
  <si>
    <t>京都ライフセービング</t>
  </si>
  <si>
    <t>杏林大学ライフセービングクラブ</t>
  </si>
  <si>
    <t>キララライフセービングクラブ</t>
  </si>
  <si>
    <t>九十九里ライフセービングクラブ</t>
  </si>
  <si>
    <t>慶應義塾大学ライフセービングクラブ</t>
  </si>
  <si>
    <t>気仙沼ライフセービングクラブ</t>
  </si>
  <si>
    <t>神津島ライフセービングクラブ</t>
  </si>
  <si>
    <t>神戸ライフセービングクラブ</t>
  </si>
  <si>
    <t>國學院大學ライフセービングクラブ</t>
  </si>
  <si>
    <t>国際武道大学ライフセービングクラブ</t>
  </si>
  <si>
    <t>国士舘大学ライフセービングクラブ</t>
  </si>
  <si>
    <t>コバルトブルー下関ライフセービングクラブ</t>
  </si>
  <si>
    <t>SURF90鎌倉ライフセービングクラブ</t>
  </si>
  <si>
    <t>SURF90茅ヶ崎ライフセービングクラブ</t>
  </si>
  <si>
    <t>SURF90藤沢ライフセービングクラブ</t>
  </si>
  <si>
    <t>相良サーフライフセービングクラブ</t>
  </si>
  <si>
    <t>札幌ライフセービングクラブ</t>
  </si>
  <si>
    <t>佐渡ライフセービングクラブ</t>
  </si>
  <si>
    <t>座間味ライフセービングクラブ</t>
  </si>
  <si>
    <t>三多摩ライフセービングクラブ</t>
  </si>
  <si>
    <t>式根島ライフセービングクラブ</t>
  </si>
  <si>
    <t>実践女子大学ライフセービングクラブ</t>
  </si>
  <si>
    <t>下田ライフセービングクラブ</t>
  </si>
  <si>
    <t>十文字高等学校ライフセービングクラブ</t>
  </si>
  <si>
    <t>順天堂大学ライフセービングクラブ</t>
  </si>
  <si>
    <t>湘南ひらつかライフセービングクラブ</t>
  </si>
  <si>
    <t>昭和第一学園高等学校ライフセービングクラブ</t>
  </si>
  <si>
    <t>白浜ライフセービングクラブ</t>
  </si>
  <si>
    <t>新宮ライフセービングクラブ</t>
  </si>
  <si>
    <t>逗子サーフライフセービングクラブ</t>
  </si>
  <si>
    <t>成蹊大学ライフセービングクラブ</t>
  </si>
  <si>
    <t>成城学園ライフセービングクラブ</t>
  </si>
  <si>
    <t>成城大学ライフセービングクラブ</t>
  </si>
  <si>
    <t>世田谷スイミングアカデミー</t>
  </si>
  <si>
    <t>専修大学サーフライフセービングクラブ</t>
  </si>
  <si>
    <t>拓殖大学ライフセービングクラブ</t>
  </si>
  <si>
    <t>館山サーフライフセービングクラブ</t>
  </si>
  <si>
    <t>玉川大学ライフセービングクラブ</t>
  </si>
  <si>
    <t>淡輪ライフセービングクラブ</t>
  </si>
  <si>
    <t>茅ヶ崎サーフライフセービングクラブ</t>
  </si>
  <si>
    <t>千葉科学大学ライフセービングクラブ</t>
  </si>
  <si>
    <t>北谷公園サンセットビーチライフセービングクラブ</t>
  </si>
  <si>
    <t>中央大学ライフセービングクラブ</t>
  </si>
  <si>
    <t>中京大学ライフセービングクラブ</t>
  </si>
  <si>
    <t>銚子ライフセービングクラブ</t>
  </si>
  <si>
    <t>つがるライフセービングクラブ</t>
  </si>
  <si>
    <t>筑波大学ライフセービングクラブ</t>
  </si>
  <si>
    <t>辻堂ライフセービングクラブ　</t>
  </si>
  <si>
    <t>帝京大学ライフセービングクラブ</t>
  </si>
  <si>
    <t>土肥ライフセービングクラブ</t>
  </si>
  <si>
    <t>東海大学清水校舎ライフセービングクラブ</t>
  </si>
  <si>
    <t>東海大学湘南校舎ライフセービングクラブ</t>
  </si>
  <si>
    <t>東京消防庁ライフセービングクラブ</t>
  </si>
  <si>
    <t>東京女子体育大学ライフセービングクラブ</t>
  </si>
  <si>
    <t>東洋大学サーフライフセービングクラブ</t>
  </si>
  <si>
    <t>徳島ライフセービングクラブ</t>
  </si>
  <si>
    <t>鳥取大学発ライフセービングクラブ</t>
  </si>
  <si>
    <t>今帰仁ライフセービングクラブ</t>
  </si>
  <si>
    <t>新潟青山ライフセービングクラブ</t>
  </si>
  <si>
    <t>新潟産業大学ライフセービングクラブ</t>
  </si>
  <si>
    <t>新島ライフセービングクラブ</t>
  </si>
  <si>
    <t>西伊豆・松崎ライフセービングクラブ</t>
  </si>
  <si>
    <t>西浜サーフライフセービングクラブ</t>
  </si>
  <si>
    <t>日本体育大学荏原高等学校ライフセービングクラブ</t>
  </si>
  <si>
    <t>日本体育大学ライフセービングクラブ</t>
  </si>
  <si>
    <t>二宮ライフセービングクラブ</t>
  </si>
  <si>
    <t>日本女子体育大学ライフセービングクラブ</t>
  </si>
  <si>
    <t>日本大学サーフライフセービングクラブ</t>
  </si>
  <si>
    <t>日本福祉大学ライフセービングクラブ</t>
  </si>
  <si>
    <t>沼津ライフセービングクラブ</t>
  </si>
  <si>
    <t>萩サーフライフセービングクラブ</t>
  </si>
  <si>
    <t>波崎サーフライフセービングクラブ</t>
  </si>
  <si>
    <t>バディ冒険団</t>
  </si>
  <si>
    <t>浜田ライフセービングクラブ</t>
  </si>
  <si>
    <t>浜松ライフセービングクラブ</t>
  </si>
  <si>
    <t>葉山ライフセービングクラブ</t>
  </si>
  <si>
    <t>日向ライフセービングクラブ</t>
  </si>
  <si>
    <t>広島国際大学ライフセービングクラブ</t>
  </si>
  <si>
    <t>福井県立大学ライフセービングクラブ</t>
  </si>
  <si>
    <t>福岡大学ライフセービングクラブ</t>
  </si>
  <si>
    <t>福岡ライフセービングクラブ</t>
  </si>
  <si>
    <t>ふくつライフセービングクラブ</t>
  </si>
  <si>
    <t>富土ライフセービングクラブ</t>
  </si>
  <si>
    <t>文教大学ライフセービングクラブ</t>
  </si>
  <si>
    <t>法政大学サーフライフセービングクラブ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</si>
  <si>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</si>
  <si>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</si>
  <si>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</si>
  <si>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</si>
  <si>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</si>
  <si>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武蔵丘短期大学ライフセービングクラブ</t>
  </si>
  <si>
    <t>宗像ライフセービングクラブ</t>
  </si>
  <si>
    <t>明治大学サーフライフセービングクラブ</t>
  </si>
  <si>
    <t>明星大学ライフセービングクラブ</t>
  </si>
  <si>
    <t>用宗ライフセービングクラブ</t>
  </si>
  <si>
    <t>盛岡ライフセービングクラブ</t>
  </si>
  <si>
    <t>屋久島ライフセービングクラブ</t>
  </si>
  <si>
    <t>山形ライフセービングクラブ</t>
  </si>
  <si>
    <t>山口ライフセービングクラブ</t>
  </si>
  <si>
    <t>湯河原ライフセービングクラブ</t>
  </si>
  <si>
    <t>横浜海の公園ライフセービングクラブ</t>
  </si>
  <si>
    <t>吉母アクアライフセービングクラブ</t>
  </si>
  <si>
    <t>琉球ライフセービングクラブ</t>
  </si>
  <si>
    <t>流通経済大学ライフセービングクラブ</t>
  </si>
  <si>
    <t>若狭和田ライフセービングクラブ</t>
  </si>
  <si>
    <t>早稲田大学ライフセービングクラブ</t>
  </si>
  <si>
    <t>和田浦ライフセービングクラブ</t>
  </si>
  <si>
    <t>XL</t>
  </si>
  <si>
    <t>2XL</t>
  </si>
  <si>
    <t>※上記一覧にない
チームは手書き</t>
  </si>
  <si>
    <t>☆下記一覧より選択下さい。</t>
  </si>
  <si>
    <t>（２）確認用（入力不要）</t>
  </si>
  <si>
    <t>（３）チーム選出審判員</t>
  </si>
  <si>
    <t>☆表示される人数分の選出審判員のお名前を入力下さい。また、別途デジエントリー登録下さい。</t>
  </si>
  <si>
    <r>
      <t xml:space="preserve">チーム名
</t>
    </r>
    <r>
      <rPr>
        <sz val="9"/>
        <color indexed="10"/>
        <rFont val="ＭＳ ゴシック"/>
        <family val="3"/>
      </rPr>
      <t>※手入力の場合</t>
    </r>
  </si>
  <si>
    <t>省略</t>
  </si>
  <si>
    <t>手書きチーム名</t>
  </si>
  <si>
    <t>省略
※手書きの場合は入力する！</t>
  </si>
  <si>
    <t>クラブ名</t>
  </si>
  <si>
    <t>愛知LSC</t>
  </si>
  <si>
    <t>青山学院大学LSC</t>
  </si>
  <si>
    <t>秋田LSC</t>
  </si>
  <si>
    <t>安芸LSC</t>
  </si>
  <si>
    <t>熱川LSC</t>
  </si>
  <si>
    <t>熱海LSC</t>
  </si>
  <si>
    <t>奄美LSC</t>
  </si>
  <si>
    <t>飯岡LSC</t>
  </si>
  <si>
    <t>茨城大学SLSC</t>
  </si>
  <si>
    <t>今井浜SLSC</t>
  </si>
  <si>
    <t>岩井LSC</t>
  </si>
  <si>
    <t>岩美LSC</t>
  </si>
  <si>
    <t>大洗SLSC</t>
  </si>
  <si>
    <t>大磯LSC</t>
  </si>
  <si>
    <t>大分LSC</t>
  </si>
  <si>
    <t>大阪体育大学LSC</t>
  </si>
  <si>
    <t>大阪LSC</t>
  </si>
  <si>
    <t>大竹SLSC</t>
  </si>
  <si>
    <t>岡山LSC</t>
  </si>
  <si>
    <t>小樽LSC</t>
  </si>
  <si>
    <t>御宿LSC</t>
  </si>
  <si>
    <t>皆生LSC</t>
  </si>
  <si>
    <t>かごしま磯LSC</t>
  </si>
  <si>
    <t>鹿児島国際大学LSC</t>
  </si>
  <si>
    <t>鹿嶋LGT</t>
  </si>
  <si>
    <t>柏崎LSC</t>
  </si>
  <si>
    <t>勝浦LSC</t>
  </si>
  <si>
    <t>神奈川大学LSC</t>
  </si>
  <si>
    <t>釜石LSC</t>
  </si>
  <si>
    <t>鎌倉LG</t>
  </si>
  <si>
    <t>鴨川LSC</t>
  </si>
  <si>
    <t>関門LSC</t>
  </si>
  <si>
    <t>九州産業大学LSC</t>
  </si>
  <si>
    <t>京都LS</t>
  </si>
  <si>
    <t>杏林大学LSC</t>
  </si>
  <si>
    <t>キララLSC</t>
  </si>
  <si>
    <t>九十九里LSC</t>
  </si>
  <si>
    <t>慶應義塾大学LSC</t>
  </si>
  <si>
    <t>気仙沼LSC</t>
  </si>
  <si>
    <t>神津島LSC</t>
  </si>
  <si>
    <t>神戸LSC</t>
  </si>
  <si>
    <t>國學院大學LSC</t>
  </si>
  <si>
    <t>国際武道大学LSC</t>
  </si>
  <si>
    <t>国士舘大学LSC</t>
  </si>
  <si>
    <t>コバルトブルー下関LSC</t>
  </si>
  <si>
    <t>SURF90鎌倉LSC</t>
  </si>
  <si>
    <t>SURF90茅ヶ崎LSC</t>
  </si>
  <si>
    <t>SURF90藤沢LSC</t>
  </si>
  <si>
    <t>相良SLSC</t>
  </si>
  <si>
    <t>札幌LSC</t>
  </si>
  <si>
    <t>佐渡LSC</t>
  </si>
  <si>
    <t>座間味LSC</t>
  </si>
  <si>
    <t>三多摩LSC</t>
  </si>
  <si>
    <t>式根島LSC</t>
  </si>
  <si>
    <t>実践女子大学LSC</t>
  </si>
  <si>
    <t>下田LSC</t>
  </si>
  <si>
    <t>十文字高等学校LSC</t>
  </si>
  <si>
    <t>順天堂大学LSC</t>
  </si>
  <si>
    <t>湘南ひらつかLSC</t>
  </si>
  <si>
    <t>昭和第一学園高等学校LSC</t>
  </si>
  <si>
    <t>白浜LSC</t>
  </si>
  <si>
    <t>新宮LSC</t>
  </si>
  <si>
    <t>逗子SLSC</t>
  </si>
  <si>
    <t>成蹊大学LSC</t>
  </si>
  <si>
    <t>成城学園LSC</t>
  </si>
  <si>
    <t>成城大学LSC</t>
  </si>
  <si>
    <t>世田谷SA</t>
  </si>
  <si>
    <t>専修大学SLSC</t>
  </si>
  <si>
    <t>拓殖大学LSC</t>
  </si>
  <si>
    <t>館山SLSC</t>
  </si>
  <si>
    <t>玉川大学LSC</t>
  </si>
  <si>
    <t>淡輪LSC</t>
  </si>
  <si>
    <t>茅ヶ崎SLSC</t>
  </si>
  <si>
    <t>千葉科学大学LSC</t>
  </si>
  <si>
    <t>北谷公園サンセットビーチLSC</t>
  </si>
  <si>
    <t>中央大学LSC</t>
  </si>
  <si>
    <t>中京大学LSC</t>
  </si>
  <si>
    <t>銚子LC</t>
  </si>
  <si>
    <t>つがるLSC</t>
  </si>
  <si>
    <t>筑波大学LSC</t>
  </si>
  <si>
    <t>辻堂LC　</t>
  </si>
  <si>
    <t>帝京大学LSC</t>
  </si>
  <si>
    <t>土肥LSC</t>
  </si>
  <si>
    <t>東海大学清水校舎LSC</t>
  </si>
  <si>
    <t>東海大学湘南校舎LSC</t>
  </si>
  <si>
    <t>東京消防庁LSC</t>
  </si>
  <si>
    <t>東京女子体育大学LSC</t>
  </si>
  <si>
    <t>東洋大学SLSC</t>
  </si>
  <si>
    <t>徳島LSC</t>
  </si>
  <si>
    <t>鳥取大学発LSC</t>
  </si>
  <si>
    <t>今帰仁LSC</t>
  </si>
  <si>
    <t>新潟青山LSC</t>
  </si>
  <si>
    <t>新潟産業大学LSC</t>
  </si>
  <si>
    <t>新島LSC</t>
  </si>
  <si>
    <t>西伊豆・松崎LSC</t>
  </si>
  <si>
    <t>西浜SLSC</t>
  </si>
  <si>
    <t>日本体育大学荏原高等学校LSC</t>
  </si>
  <si>
    <t>日本体育大学LSC</t>
  </si>
  <si>
    <t>二宮LSC</t>
  </si>
  <si>
    <t>日本女子体育大学LSC</t>
  </si>
  <si>
    <t>日本大学SLSC</t>
  </si>
  <si>
    <t>日本福祉大学LSC</t>
  </si>
  <si>
    <t>沼津LSC</t>
  </si>
  <si>
    <t>萩SLSC</t>
  </si>
  <si>
    <t>波崎SLSC</t>
  </si>
  <si>
    <t>浜田LSC</t>
  </si>
  <si>
    <t>浜松LSC</t>
  </si>
  <si>
    <t>葉山LSC</t>
  </si>
  <si>
    <t>日向LSC</t>
  </si>
  <si>
    <t>広島国際大学LSC</t>
  </si>
  <si>
    <t>福井県立大学LSC</t>
  </si>
  <si>
    <t>福岡大学LSC</t>
  </si>
  <si>
    <t>福岡LSC</t>
  </si>
  <si>
    <t>ふくつLSC</t>
  </si>
  <si>
    <t>富土LSC</t>
  </si>
  <si>
    <t>文教大学LSC</t>
  </si>
  <si>
    <t>法政大学SLSC</t>
  </si>
  <si>
    <t>万座LGT</t>
  </si>
  <si>
    <t>三浦海岸SLSC</t>
  </si>
  <si>
    <t>御浜LSC</t>
  </si>
  <si>
    <t>三宅島LSC</t>
  </si>
  <si>
    <t>宮崎LSC</t>
  </si>
  <si>
    <t>武蔵丘短期大学LSC</t>
  </si>
  <si>
    <t>宗像LSC</t>
  </si>
  <si>
    <t>明治大学SLSC</t>
  </si>
  <si>
    <t>明星大学LSC</t>
  </si>
  <si>
    <t>用宗LSC</t>
  </si>
  <si>
    <t>盛岡LSC</t>
  </si>
  <si>
    <t>屋久島LSC</t>
  </si>
  <si>
    <t>山形LSC</t>
  </si>
  <si>
    <t>山口LSC</t>
  </si>
  <si>
    <t>湯河原LSC</t>
  </si>
  <si>
    <t>横浜海の公園LSC</t>
  </si>
  <si>
    <t>吉母アクアLSC</t>
  </si>
  <si>
    <t>琉球LSC</t>
  </si>
  <si>
    <t>流通経済大学LSC</t>
  </si>
  <si>
    <t>若狭和田LSC</t>
  </si>
  <si>
    <t>早稲田大学LSC</t>
  </si>
  <si>
    <t>和田浦LSC</t>
  </si>
  <si>
    <t>チーム名
※手入力の場合</t>
  </si>
  <si>
    <t>中学生</t>
  </si>
  <si>
    <t>なし(中学生)</t>
  </si>
  <si>
    <t>S</t>
  </si>
  <si>
    <t>静波ライフセービングクラブ</t>
  </si>
  <si>
    <r>
      <t>第45</t>
    </r>
    <r>
      <rPr>
        <b/>
        <sz val="12"/>
        <color indexed="10"/>
        <rFont val="ＭＳ ゴシック"/>
        <family val="3"/>
      </rPr>
      <t>回全日本ライフセービング選手権大会</t>
    </r>
  </si>
  <si>
    <t>チーム種目</t>
  </si>
  <si>
    <t>３人</t>
  </si>
  <si>
    <r>
      <t xml:space="preserve">BLSｱｾｽﾒﾝﾄ
</t>
    </r>
    <r>
      <rPr>
        <sz val="8"/>
        <color indexed="8"/>
        <rFont val="ＭＳ ゴシック"/>
        <family val="3"/>
      </rPr>
      <t>(本選会に出場した場合)
※ｴﾝﾄﾘｰ費無償</t>
    </r>
  </si>
  <si>
    <t>チーム種目
合計</t>
  </si>
  <si>
    <t>☆様式 B・Ｃ 情報の入力で自動計算されます。</t>
  </si>
  <si>
    <t>JLA-ID
（JLA+9桁）</t>
  </si>
  <si>
    <t>JLA123456788</t>
  </si>
  <si>
    <t>JLA123456787</t>
  </si>
  <si>
    <t>静波ライフセービングクラブ</t>
  </si>
  <si>
    <t>静波LSC</t>
  </si>
  <si>
    <t>チーム種目</t>
  </si>
  <si>
    <t>チーム種目
男子</t>
  </si>
  <si>
    <t>チーム種目
女子</t>
  </si>
  <si>
    <t>チーム種目
合計</t>
  </si>
  <si>
    <t>南関東ブロック</t>
  </si>
  <si>
    <t>南関東</t>
  </si>
  <si>
    <t xml:space="preserve"> 5人以上 ～ 15人以下</t>
  </si>
  <si>
    <t>16人以上 ～ 30人以下</t>
  </si>
  <si>
    <t>31人以上 ～</t>
  </si>
  <si>
    <t>ﾒﾝﾊﾞｰID
(5から始まる9桁)</t>
  </si>
  <si>
    <t>5000xxxxx</t>
  </si>
  <si>
    <t>5000yyyyy</t>
  </si>
  <si>
    <t>ｵｰｼｬﾝﾏﾝﾘﾚｰ/ｳｰﾏﾝﾘﾚｰ</t>
  </si>
  <si>
    <r>
      <t>2019</t>
    </r>
    <r>
      <rPr>
        <b/>
        <sz val="12"/>
        <color indexed="10"/>
        <rFont val="ＭＳ ゴシック"/>
        <family val="3"/>
      </rPr>
      <t>年</t>
    </r>
    <r>
      <rPr>
        <b/>
        <sz val="12"/>
        <color indexed="10"/>
        <rFont val="ＭＳ ゴシック"/>
        <family val="3"/>
      </rPr>
      <t>8</t>
    </r>
    <r>
      <rPr>
        <b/>
        <sz val="12"/>
        <color indexed="10"/>
        <rFont val="ＭＳ ゴシック"/>
        <family val="3"/>
      </rPr>
      <t>月</t>
    </r>
    <r>
      <rPr>
        <b/>
        <sz val="12"/>
        <color indexed="10"/>
        <rFont val="ＭＳ ゴシック"/>
        <family val="3"/>
      </rPr>
      <t>12</t>
    </r>
    <r>
      <rPr>
        <b/>
        <sz val="12"/>
        <color indexed="10"/>
        <rFont val="ＭＳ ゴシック"/>
        <family val="3"/>
      </rPr>
      <t>日（祝月） ﾒｰﾙ送信2</t>
    </r>
    <r>
      <rPr>
        <b/>
        <sz val="12"/>
        <color indexed="10"/>
        <rFont val="ＭＳ ゴシック"/>
        <family val="3"/>
      </rPr>
      <t>3</t>
    </r>
    <r>
      <rPr>
        <b/>
        <sz val="12"/>
        <color indexed="10"/>
        <rFont val="ＭＳ ゴシック"/>
        <family val="3"/>
      </rPr>
      <t>：</t>
    </r>
    <r>
      <rPr>
        <b/>
        <sz val="12"/>
        <color indexed="10"/>
        <rFont val="ＭＳ ゴシック"/>
        <family val="3"/>
      </rPr>
      <t>59</t>
    </r>
    <r>
      <rPr>
        <b/>
        <sz val="12"/>
        <color indexed="10"/>
        <rFont val="ＭＳ ゴシック"/>
        <family val="3"/>
      </rPr>
      <t>まで / 同意書のみ郵送</t>
    </r>
    <r>
      <rPr>
        <b/>
        <sz val="12"/>
        <color indexed="10"/>
        <rFont val="ＭＳ ゴシック"/>
        <family val="3"/>
      </rPr>
      <t>(当日</t>
    </r>
    <r>
      <rPr>
        <b/>
        <sz val="12"/>
        <color indexed="10"/>
        <rFont val="ＭＳ ゴシック"/>
        <family val="3"/>
      </rPr>
      <t>消印有効</t>
    </r>
    <r>
      <rPr>
        <b/>
        <sz val="12"/>
        <color indexed="10"/>
        <rFont val="ＭＳ ゴシック"/>
        <family val="3"/>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</si>
</sst>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s>
  <fonts count="95">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sz val="20"/>
      <color indexed="8"/>
      <name val="ＭＳ ゴシック"/>
      <family val="3"/>
    </font>
    <font>
      <sz val="9"/>
      <name val="ＭＳ ゴシック"/>
      <family val="3"/>
    </font>
    <font>
      <sz val="11"/>
      <name val="ＭＳ ゴシック"/>
      <family val="3"/>
    </font>
    <font>
      <sz val="32"/>
      <color indexed="8"/>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ＭＳ 明朝"/>
      <family val="1"/>
    </font>
    <font>
      <b/>
      <u val="single"/>
      <sz val="12"/>
      <color indexed="10"/>
      <name val="ＭＳ ゴシック"/>
      <family val="3"/>
    </font>
    <font>
      <sz val="10"/>
      <color indexed="8"/>
      <name val="Arial"/>
      <family val="2"/>
    </font>
    <font>
      <sz val="12"/>
      <name val="Osaka"/>
      <family val="3"/>
    </font>
    <font>
      <sz val="12"/>
      <color indexed="12"/>
      <name val="ＭＳ ゴシック"/>
      <family val="3"/>
    </font>
    <font>
      <sz val="9"/>
      <color indexed="10"/>
      <name val="ＭＳ ゴシック"/>
      <family val="3"/>
    </font>
    <font>
      <b/>
      <sz val="11"/>
      <color indexed="10"/>
      <name val="ＭＳ ゴシック"/>
      <family val="3"/>
    </font>
    <font>
      <sz val="11"/>
      <color indexed="10"/>
      <name val="ＭＳ ゴシック"/>
      <family val="3"/>
    </font>
    <font>
      <sz val="11"/>
      <color indexed="12"/>
      <name val="ＭＳ ゴシック"/>
      <family val="3"/>
    </font>
    <font>
      <b/>
      <sz val="10"/>
      <color indexed="10"/>
      <name val="ＭＳ ゴシック"/>
      <family val="3"/>
    </font>
    <font>
      <sz val="12"/>
      <color indexed="10"/>
      <name val="ＭＳ ゴシック"/>
      <family val="3"/>
    </font>
    <font>
      <sz val="12"/>
      <color indexed="56"/>
      <name val="ＭＳ ゴシック"/>
      <family val="3"/>
    </font>
    <font>
      <b/>
      <sz val="12"/>
      <color indexed="56"/>
      <name val="ＭＳ ゴシック"/>
      <family val="3"/>
    </font>
    <font>
      <sz val="12"/>
      <color indexed="25"/>
      <name val="ＭＳ ゴシック"/>
      <family val="3"/>
    </font>
    <font>
      <b/>
      <sz val="12"/>
      <color indexed="25"/>
      <name val="ＭＳ ゴシック"/>
      <family val="3"/>
    </font>
    <font>
      <sz val="14"/>
      <color indexed="10"/>
      <name val="ＭＳ ゴシック"/>
      <family val="3"/>
    </font>
    <font>
      <b/>
      <sz val="14"/>
      <color indexed="10"/>
      <name val="ＭＳ ゴシック"/>
      <family val="3"/>
    </font>
    <font>
      <u val="single"/>
      <sz val="12"/>
      <color indexed="12"/>
      <name val="ＭＳ ゴシック"/>
      <family val="3"/>
    </font>
    <font>
      <sz val="8"/>
      <color indexed="8"/>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10"/>
      <name val="ＭＳ ゴシック"/>
      <family val="3"/>
    </font>
    <font>
      <sz val="9"/>
      <name val="Meiryo UI"/>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ゴシック"/>
      <family val="3"/>
    </font>
    <font>
      <sz val="6"/>
      <color rgb="FFFF0000"/>
      <name val="ＭＳ ゴシック"/>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2"/>
        <bgColor indexed="64"/>
      </patternFill>
    </fill>
    <fill>
      <patternFill patternType="solid">
        <fgColor indexed="40"/>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8"/>
        <bgColor indexed="64"/>
      </patternFill>
    </fill>
    <fill>
      <patternFill patternType="solid">
        <fgColor indexed="55"/>
        <bgColor indexed="64"/>
      </patternFill>
    </fill>
    <fill>
      <patternFill patternType="solid">
        <fgColor rgb="FFFFCCFF"/>
        <bgColor indexed="64"/>
      </patternFill>
    </fill>
    <fill>
      <patternFill patternType="solid">
        <fgColor rgb="FFFF99CC"/>
        <bgColor indexed="64"/>
      </patternFill>
    </fill>
    <fill>
      <patternFill patternType="solid">
        <fgColor rgb="FFFFFF00"/>
        <bgColor indexed="64"/>
      </patternFill>
    </fill>
    <fill>
      <patternFill patternType="solid">
        <fgColor indexed="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style="thin"/>
      <bottom style="thin"/>
    </border>
    <border>
      <left style="thin"/>
      <right style="dotted"/>
      <top style="thin"/>
      <bottom style="thin"/>
    </border>
    <border>
      <left style="dotted"/>
      <right style="thin"/>
      <top style="thin"/>
      <bottom style="thin"/>
    </border>
    <border>
      <left>
        <color indexed="63"/>
      </left>
      <right style="dotted"/>
      <top>
        <color indexed="63"/>
      </top>
      <bottom>
        <color indexed="63"/>
      </bottom>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style="thin"/>
      <right>
        <color indexed="63"/>
      </right>
      <top style="medium"/>
      <bottom style="mediu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medium"/>
      <top style="medium"/>
      <bottom style="thin"/>
    </border>
    <border>
      <left style="dotted"/>
      <right style="dotted"/>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style="dotted"/>
      <top style="dotted"/>
      <bottom style="thin"/>
    </border>
    <border>
      <left>
        <color indexed="63"/>
      </left>
      <right>
        <color indexed="63"/>
      </right>
      <top style="double"/>
      <bottom style="thin"/>
    </border>
    <border>
      <left>
        <color indexed="63"/>
      </left>
      <right>
        <color indexed="63"/>
      </right>
      <top style="double"/>
      <bottom>
        <color indexed="63"/>
      </bottom>
    </border>
    <border>
      <left>
        <color indexed="63"/>
      </left>
      <right>
        <color indexed="63"/>
      </right>
      <top style="medium"/>
      <bottom style="medium"/>
    </border>
    <border>
      <left>
        <color indexed="63"/>
      </left>
      <right style="medium"/>
      <top style="medium"/>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color indexed="63"/>
      </top>
      <bottom>
        <color indexed="63"/>
      </bottom>
    </border>
    <border>
      <left style="thin"/>
      <right>
        <color indexed="63"/>
      </right>
      <top style="double"/>
      <bottom style="thin"/>
    </border>
    <border>
      <left>
        <color indexed="63"/>
      </left>
      <right style="thin"/>
      <top style="double"/>
      <bottom style="thin"/>
    </border>
    <border>
      <left style="dotted"/>
      <right>
        <color indexed="63"/>
      </right>
      <top style="medium"/>
      <bottom style="medium"/>
    </border>
    <border>
      <left>
        <color indexed="63"/>
      </left>
      <right style="dotted"/>
      <top style="medium"/>
      <bottom style="medium"/>
    </border>
    <border>
      <left style="medium"/>
      <right>
        <color indexed="63"/>
      </right>
      <top style="medium"/>
      <bottom style="thin"/>
    </border>
    <border>
      <left>
        <color indexed="63"/>
      </left>
      <right style="dotted"/>
      <top style="medium"/>
      <bottom style="thin"/>
    </border>
    <border>
      <left style="medium"/>
      <right>
        <color indexed="63"/>
      </right>
      <top style="thin"/>
      <bottom style="thin"/>
    </border>
    <border>
      <left>
        <color indexed="63"/>
      </left>
      <right style="dotted"/>
      <top style="thin"/>
      <bottom style="thin"/>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dotted">
        <color indexed="8"/>
      </right>
      <top style="thin">
        <color indexed="8"/>
      </top>
      <bottom style="medium"/>
    </border>
    <border>
      <left style="thin"/>
      <right>
        <color indexed="63"/>
      </right>
      <top style="medium"/>
      <bottom style="thin"/>
    </border>
    <border>
      <left style="medium"/>
      <right>
        <color indexed="63"/>
      </right>
      <top style="thin"/>
      <bottom style="medium"/>
    </border>
    <border>
      <left>
        <color indexed="63"/>
      </left>
      <right style="dotted"/>
      <top style="thin"/>
      <bottom style="medium"/>
    </border>
    <border>
      <left>
        <color indexed="63"/>
      </left>
      <right>
        <color indexed="63"/>
      </right>
      <top style="thin"/>
      <bottom style="medium"/>
    </border>
    <border>
      <left style="thin"/>
      <right>
        <color indexed="63"/>
      </right>
      <top style="thin"/>
      <bottom style="medium"/>
    </border>
    <border>
      <left style="hair">
        <color indexed="8"/>
      </left>
      <right>
        <color indexed="63"/>
      </right>
      <top>
        <color indexed="63"/>
      </top>
      <bottom>
        <color indexed="63"/>
      </bottom>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color indexed="63"/>
      </top>
      <bottom>
        <color indexed="63"/>
      </bottom>
    </border>
    <border>
      <left style="dotted"/>
      <right>
        <color indexed="63"/>
      </right>
      <top style="thin"/>
      <bottom style="medium"/>
    </border>
    <border>
      <left>
        <color indexed="63"/>
      </left>
      <right style="medium"/>
      <top style="thin"/>
      <bottom style="medium"/>
    </border>
    <border>
      <left style="dotted"/>
      <right>
        <color indexed="63"/>
      </right>
      <top style="thin"/>
      <bottom style="thin"/>
    </border>
    <border>
      <left>
        <color indexed="63"/>
      </left>
      <right style="medium"/>
      <top style="thin"/>
      <bottom style="thin"/>
    </border>
    <border>
      <left style="thin"/>
      <right style="thin"/>
      <top style="thin"/>
      <bottom style="double"/>
    </border>
    <border>
      <left>
        <color indexed="63"/>
      </left>
      <right style="double">
        <color indexed="10"/>
      </right>
      <top>
        <color indexed="63"/>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dotted">
        <color indexed="8"/>
      </right>
      <top style="medium"/>
      <bottom style="thin">
        <color indexed="8"/>
      </bottom>
    </border>
    <border>
      <left style="dotted">
        <color indexed="8"/>
      </left>
      <right>
        <color indexed="63"/>
      </right>
      <top style="medium"/>
      <bottom style="thin">
        <color indexed="8"/>
      </bottom>
    </border>
    <border>
      <left>
        <color indexed="63"/>
      </left>
      <right style="medium"/>
      <top style="medium"/>
      <bottom style="thin">
        <color indexed="8"/>
      </bottom>
    </border>
    <border>
      <left style="dotted">
        <color indexed="8"/>
      </left>
      <right>
        <color indexed="63"/>
      </right>
      <top style="thin">
        <color indexed="8"/>
      </top>
      <bottom style="medium"/>
    </border>
    <border>
      <left>
        <color indexed="63"/>
      </left>
      <right style="medium"/>
      <top style="thin">
        <color indexed="8"/>
      </top>
      <bottom style="mediu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dotted"/>
      <right style="dotted"/>
      <top style="dotted"/>
      <bottom>
        <color indexed="63"/>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color indexed="8"/>
      </left>
      <right>
        <color indexed="63"/>
      </right>
      <top style="thin">
        <color indexed="8"/>
      </top>
      <bottom style="thin">
        <color indexed="8"/>
      </bottom>
    </border>
    <border>
      <left style="dotted"/>
      <right style="dotted"/>
      <top style="thin"/>
      <bottom style="thin"/>
    </border>
    <border>
      <left>
        <color indexed="63"/>
      </left>
      <right style="dotted">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1" fillId="0" borderId="0" applyFont="0" applyFill="0" applyBorder="0" applyAlignment="0" applyProtection="0"/>
    <xf numFmtId="0" fontId="79" fillId="0" borderId="0" applyNumberFormat="0" applyFill="0" applyBorder="0" applyAlignment="0" applyProtection="0"/>
    <xf numFmtId="0" fontId="1"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0" fillId="31" borderId="4" applyNumberFormat="0" applyAlignment="0" applyProtection="0"/>
    <xf numFmtId="0" fontId="37" fillId="0" borderId="0">
      <alignment/>
      <protection/>
    </xf>
    <xf numFmtId="0" fontId="91" fillId="0" borderId="0" applyNumberFormat="0" applyFill="0" applyBorder="0" applyAlignment="0" applyProtection="0"/>
    <xf numFmtId="0" fontId="92" fillId="32" borderId="0" applyNumberFormat="0" applyBorder="0" applyAlignment="0" applyProtection="0"/>
  </cellStyleXfs>
  <cellXfs count="437">
    <xf numFmtId="0" fontId="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1" fillId="0" borderId="0" xfId="0" applyFont="1" applyBorder="1" applyAlignment="1" applyProtection="1">
      <alignment/>
      <protection/>
    </xf>
    <xf numFmtId="0" fontId="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0" fontId="12" fillId="33" borderId="13" xfId="0" applyFont="1" applyFill="1" applyBorder="1" applyAlignment="1" applyProtection="1">
      <alignment horizontal="center" vertical="center" shrinkToFit="1"/>
      <protection locked="0"/>
    </xf>
    <xf numFmtId="176" fontId="12" fillId="33" borderId="13" xfId="0" applyNumberFormat="1" applyFont="1" applyFill="1" applyBorder="1" applyAlignment="1" applyProtection="1">
      <alignment horizontal="center" vertical="center" shrinkToFit="1"/>
      <protection locked="0"/>
    </xf>
    <xf numFmtId="49" fontId="12" fillId="33" borderId="13" xfId="0" applyNumberFormat="1"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9" fillId="0" borderId="0" xfId="0" applyFont="1" applyAlignment="1" applyProtection="1">
      <alignment vertical="center"/>
      <protection/>
    </xf>
    <xf numFmtId="0" fontId="38" fillId="0" borderId="0" xfId="0" applyFont="1" applyAlignment="1" applyProtection="1">
      <alignment vertical="center"/>
      <protection/>
    </xf>
    <xf numFmtId="0" fontId="38" fillId="0" borderId="0" xfId="0" applyFont="1" applyBorder="1" applyAlignment="1" applyProtection="1">
      <alignment vertical="center"/>
      <protection/>
    </xf>
    <xf numFmtId="0" fontId="13" fillId="0" borderId="0" xfId="0" applyFont="1" applyAlignment="1" applyProtection="1">
      <alignment vertical="center"/>
      <protection/>
    </xf>
    <xf numFmtId="0" fontId="12" fillId="33" borderId="13" xfId="0" applyFont="1" applyFill="1" applyBorder="1" applyAlignment="1" applyProtection="1">
      <alignment vertical="center"/>
      <protection/>
    </xf>
    <xf numFmtId="0" fontId="25" fillId="33" borderId="13"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horizontal="center" vertical="center"/>
    </xf>
    <xf numFmtId="0" fontId="17" fillId="39" borderId="0" xfId="0" applyFont="1" applyFill="1" applyAlignment="1">
      <alignment vertical="center"/>
    </xf>
    <xf numFmtId="0" fontId="17" fillId="40" borderId="0" xfId="0" applyFont="1" applyFill="1" applyAlignment="1">
      <alignment horizontal="center" vertical="center"/>
    </xf>
    <xf numFmtId="0" fontId="39" fillId="0" borderId="0" xfId="0" applyFont="1" applyFill="1" applyAlignment="1">
      <alignment horizontal="center" vertical="center" wrapText="1"/>
    </xf>
    <xf numFmtId="0" fontId="12" fillId="33" borderId="14" xfId="0" applyFont="1" applyFill="1" applyBorder="1" applyAlignment="1" applyProtection="1">
      <alignment vertical="center" shrinkToFit="1"/>
      <protection locked="0"/>
    </xf>
    <xf numFmtId="0" fontId="12" fillId="33" borderId="15"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3"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3" xfId="0" applyFont="1" applyFill="1" applyBorder="1" applyAlignment="1" applyProtection="1">
      <alignment horizontal="center" vertical="center" wrapText="1"/>
      <protection/>
    </xf>
    <xf numFmtId="0" fontId="17" fillId="41" borderId="14" xfId="0" applyFont="1" applyFill="1" applyBorder="1" applyAlignment="1" applyProtection="1">
      <alignment vertical="center"/>
      <protection/>
    </xf>
    <xf numFmtId="0" fontId="17" fillId="41" borderId="15" xfId="0" applyFont="1" applyFill="1" applyBorder="1" applyAlignment="1" applyProtection="1">
      <alignment vertical="center"/>
      <protection/>
    </xf>
    <xf numFmtId="0" fontId="17" fillId="41" borderId="14" xfId="0" applyFont="1" applyFill="1" applyBorder="1" applyAlignment="1" applyProtection="1">
      <alignment vertical="center" wrapText="1"/>
      <protection/>
    </xf>
    <xf numFmtId="0" fontId="17" fillId="41" borderId="15" xfId="0" applyFont="1" applyFill="1" applyBorder="1" applyAlignment="1" applyProtection="1">
      <alignment vertical="center" wrapText="1"/>
      <protection/>
    </xf>
    <xf numFmtId="0" fontId="17" fillId="41" borderId="13" xfId="0" applyFont="1" applyFill="1" applyBorder="1" applyAlignment="1" applyProtection="1">
      <alignment horizontal="center" vertical="center" wrapText="1"/>
      <protection/>
    </xf>
    <xf numFmtId="0" fontId="24" fillId="41" borderId="13"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protection/>
    </xf>
    <xf numFmtId="0" fontId="6" fillId="39" borderId="13" xfId="0" applyFont="1" applyFill="1" applyBorder="1" applyAlignment="1" applyProtection="1">
      <alignment horizontal="center" vertical="center" shrinkToFit="1"/>
      <protection/>
    </xf>
    <xf numFmtId="0" fontId="12" fillId="0" borderId="0" xfId="0" applyFont="1" applyAlignment="1" applyProtection="1">
      <alignment vertical="center"/>
      <protection/>
    </xf>
    <xf numFmtId="49" fontId="12" fillId="33" borderId="13" xfId="0" applyNumberFormat="1" applyFont="1" applyFill="1" applyBorder="1" applyAlignment="1" applyProtection="1">
      <alignment horizontal="center" vertical="center" shrinkToFit="1"/>
      <protection/>
    </xf>
    <xf numFmtId="0" fontId="12" fillId="33" borderId="13"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7" fillId="42" borderId="14" xfId="0" applyFont="1" applyFill="1" applyBorder="1" applyAlignment="1" applyProtection="1">
      <alignment vertical="center"/>
      <protection/>
    </xf>
    <xf numFmtId="0" fontId="17" fillId="42" borderId="15" xfId="0" applyFont="1" applyFill="1" applyBorder="1" applyAlignment="1" applyProtection="1">
      <alignment vertical="center"/>
      <protection/>
    </xf>
    <xf numFmtId="0" fontId="17" fillId="42" borderId="14" xfId="0" applyFont="1" applyFill="1" applyBorder="1" applyAlignment="1" applyProtection="1">
      <alignment vertical="center" wrapText="1"/>
      <protection/>
    </xf>
    <xf numFmtId="0" fontId="17" fillId="42" borderId="15" xfId="0" applyFont="1" applyFill="1" applyBorder="1" applyAlignment="1" applyProtection="1">
      <alignment vertical="center" wrapText="1"/>
      <protection/>
    </xf>
    <xf numFmtId="0" fontId="17" fillId="42" borderId="13" xfId="0" applyFont="1" applyFill="1" applyBorder="1" applyAlignment="1" applyProtection="1">
      <alignment horizontal="center" vertical="center" wrapText="1"/>
      <protection/>
    </xf>
    <xf numFmtId="0" fontId="24" fillId="42" borderId="13" xfId="0" applyFont="1" applyFill="1" applyBorder="1" applyAlignment="1" applyProtection="1">
      <alignment horizontal="center" vertical="center" wrapText="1"/>
      <protection/>
    </xf>
    <xf numFmtId="0" fontId="17" fillId="41" borderId="0" xfId="0" applyFont="1" applyFill="1" applyBorder="1" applyAlignment="1">
      <alignment horizontal="center" vertical="center" wrapText="1"/>
    </xf>
    <xf numFmtId="0" fontId="17" fillId="42" borderId="0"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5"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40"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12" fillId="0" borderId="0" xfId="0" applyFont="1" applyFill="1" applyAlignment="1">
      <alignment vertical="center"/>
    </xf>
    <xf numFmtId="0" fontId="39" fillId="34" borderId="0" xfId="0" applyFont="1" applyFill="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0" fontId="25" fillId="0" borderId="13"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6" xfId="0"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22" fillId="0" borderId="0" xfId="0" applyFont="1" applyAlignment="1" applyProtection="1">
      <alignment vertical="center"/>
      <protection/>
    </xf>
    <xf numFmtId="0" fontId="22" fillId="0" borderId="0" xfId="0" applyFont="1" applyFill="1" applyAlignment="1" applyProtection="1">
      <alignment vertical="center"/>
      <protection/>
    </xf>
    <xf numFmtId="0" fontId="28" fillId="0" borderId="0" xfId="0" applyFont="1" applyAlignment="1" applyProtection="1">
      <alignment vertical="center"/>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25" fillId="0" borderId="0" xfId="0" applyFont="1" applyAlignment="1" applyProtection="1">
      <alignment horizontal="center" vertical="center"/>
      <protection/>
    </xf>
    <xf numFmtId="0" fontId="41" fillId="0" borderId="0" xfId="0" applyFont="1" applyAlignment="1" applyProtection="1">
      <alignment horizontal="center" vertical="center"/>
      <protection/>
    </xf>
    <xf numFmtId="0" fontId="4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7"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12" fillId="43" borderId="13" xfId="0" applyFont="1" applyFill="1" applyBorder="1" applyAlignment="1" applyProtection="1">
      <alignment horizontal="center" vertical="center"/>
      <protection/>
    </xf>
    <xf numFmtId="0" fontId="12" fillId="42" borderId="13" xfId="0" applyFont="1" applyFill="1" applyBorder="1" applyAlignment="1" applyProtection="1">
      <alignment horizontal="center" vertical="center"/>
      <protection/>
    </xf>
    <xf numFmtId="0" fontId="17" fillId="39" borderId="0" xfId="0" applyFont="1" applyFill="1" applyAlignment="1">
      <alignment horizontal="center" vertical="center"/>
    </xf>
    <xf numFmtId="0" fontId="17" fillId="0" borderId="0" xfId="0" applyFont="1" applyFill="1" applyAlignment="1">
      <alignment horizontal="center" vertical="center"/>
    </xf>
    <xf numFmtId="0" fontId="25"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3" fillId="0" borderId="0" xfId="0" applyFont="1" applyAlignment="1" applyProtection="1">
      <alignment vertical="center"/>
      <protection/>
    </xf>
    <xf numFmtId="0" fontId="41" fillId="43" borderId="13" xfId="0" applyFont="1" applyFill="1" applyBorder="1" applyAlignment="1" applyProtection="1">
      <alignment horizontal="center" vertical="center" shrinkToFit="1"/>
      <protection/>
    </xf>
    <xf numFmtId="49" fontId="41" fillId="43" borderId="13" xfId="0" applyNumberFormat="1" applyFont="1" applyFill="1" applyBorder="1" applyAlignment="1" applyProtection="1">
      <alignment horizontal="center" vertical="center" shrinkToFit="1"/>
      <protection/>
    </xf>
    <xf numFmtId="0" fontId="41" fillId="43" borderId="13" xfId="0" applyFont="1" applyFill="1" applyBorder="1" applyAlignment="1" applyProtection="1">
      <alignment vertical="center" shrinkToFit="1"/>
      <protection/>
    </xf>
    <xf numFmtId="176" fontId="41" fillId="43" borderId="13" xfId="0" applyNumberFormat="1" applyFont="1" applyFill="1" applyBorder="1" applyAlignment="1" applyProtection="1">
      <alignment vertical="center"/>
      <protection/>
    </xf>
    <xf numFmtId="0" fontId="41" fillId="43" borderId="13" xfId="0" applyFont="1" applyFill="1" applyBorder="1" applyAlignment="1" applyProtection="1">
      <alignment vertical="center"/>
      <protection/>
    </xf>
    <xf numFmtId="0" fontId="39" fillId="0" borderId="0" xfId="0" applyFont="1" applyAlignment="1" applyProtection="1">
      <alignment vertical="center"/>
      <protection/>
    </xf>
    <xf numFmtId="0" fontId="10" fillId="0" borderId="0" xfId="0" applyFont="1" applyAlignment="1">
      <alignment horizontal="center" vertical="center"/>
    </xf>
    <xf numFmtId="0" fontId="14" fillId="0" borderId="0" xfId="0" applyFont="1" applyAlignment="1" quotePrefix="1">
      <alignment vertical="top"/>
    </xf>
    <xf numFmtId="0" fontId="14" fillId="0" borderId="0" xfId="0" applyFont="1" applyAlignment="1">
      <alignment vertical="center"/>
    </xf>
    <xf numFmtId="0" fontId="12" fillId="0" borderId="0" xfId="0" applyFont="1" applyAlignment="1" applyProtection="1">
      <alignment vertical="center"/>
      <protection/>
    </xf>
    <xf numFmtId="0" fontId="9" fillId="44" borderId="0" xfId="0" applyFont="1" applyFill="1" applyAlignment="1" applyProtection="1">
      <alignment horizontal="center" vertical="center"/>
      <protection/>
    </xf>
    <xf numFmtId="0" fontId="23" fillId="0" borderId="0" xfId="0" applyFont="1" applyAlignment="1" applyProtection="1">
      <alignment horizontal="center" vertical="center" shrinkToFit="1"/>
      <protection/>
    </xf>
    <xf numFmtId="0" fontId="14" fillId="0" borderId="0" xfId="0" applyFont="1" applyAlignment="1" applyProtection="1">
      <alignment vertical="center"/>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17" fillId="0" borderId="13" xfId="0" applyFont="1" applyBorder="1" applyAlignment="1" applyProtection="1">
      <alignment horizontal="center" vertical="center"/>
      <protection/>
    </xf>
    <xf numFmtId="0" fontId="17" fillId="39" borderId="13" xfId="0" applyFont="1" applyFill="1" applyBorder="1" applyAlignment="1" applyProtection="1">
      <alignment horizontal="center" vertical="center" wrapText="1"/>
      <protection/>
    </xf>
    <xf numFmtId="0" fontId="12" fillId="0" borderId="13" xfId="0" applyFont="1" applyBorder="1" applyAlignment="1" applyProtection="1">
      <alignment horizontal="center" vertical="center"/>
      <protection/>
    </xf>
    <xf numFmtId="0" fontId="12" fillId="0" borderId="13" xfId="0" applyFont="1" applyBorder="1" applyAlignment="1" applyProtection="1">
      <alignment vertical="center"/>
      <protection/>
    </xf>
    <xf numFmtId="0" fontId="12" fillId="41" borderId="13" xfId="0" applyFont="1" applyFill="1" applyBorder="1" applyAlignment="1" applyProtection="1">
      <alignment horizontal="center" vertical="center"/>
      <protection/>
    </xf>
    <xf numFmtId="0" fontId="12" fillId="42" borderId="13" xfId="0" applyFont="1" applyFill="1" applyBorder="1" applyAlignment="1" applyProtection="1">
      <alignment horizontal="center" vertical="center"/>
      <protection/>
    </xf>
    <xf numFmtId="0" fontId="12" fillId="36" borderId="13" xfId="0" applyFont="1" applyFill="1" applyBorder="1" applyAlignment="1" applyProtection="1">
      <alignment horizontal="center" vertical="center"/>
      <protection/>
    </xf>
    <xf numFmtId="0" fontId="10" fillId="0" borderId="18" xfId="0" applyFont="1" applyBorder="1" applyAlignment="1">
      <alignment horizontal="center" vertical="center"/>
    </xf>
    <xf numFmtId="0" fontId="5" fillId="0" borderId="0" xfId="0" applyFont="1" applyBorder="1" applyAlignment="1" applyProtection="1">
      <alignment vertical="center" shrinkToFit="1"/>
      <protection/>
    </xf>
    <xf numFmtId="0" fontId="12" fillId="45" borderId="13" xfId="0" applyFont="1" applyFill="1" applyBorder="1" applyAlignment="1" applyProtection="1">
      <alignment vertical="center"/>
      <protection/>
    </xf>
    <xf numFmtId="0" fontId="12" fillId="45" borderId="13" xfId="0" applyFont="1" applyFill="1" applyBorder="1" applyAlignment="1" applyProtection="1">
      <alignment horizontal="center" vertical="center"/>
      <protection/>
    </xf>
    <xf numFmtId="0" fontId="42" fillId="0" borderId="0" xfId="0" applyFont="1" applyAlignment="1" applyProtection="1">
      <alignment vertical="center"/>
      <protection/>
    </xf>
    <xf numFmtId="0" fontId="28" fillId="0" borderId="0" xfId="0" applyFont="1" applyBorder="1" applyAlignment="1" applyProtection="1">
      <alignment vertical="center" shrinkToFit="1"/>
      <protection/>
    </xf>
    <xf numFmtId="0" fontId="32" fillId="0" borderId="0" xfId="0" applyFont="1" applyAlignment="1" applyProtection="1">
      <alignment vertical="center"/>
      <protection/>
    </xf>
    <xf numFmtId="0" fontId="43"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12" fillId="0" borderId="13" xfId="0" applyFont="1" applyBorder="1" applyAlignment="1" applyProtection="1">
      <alignment horizontal="center" vertical="center"/>
      <protection locked="0"/>
    </xf>
    <xf numFmtId="0" fontId="34" fillId="0" borderId="17" xfId="0" applyFont="1" applyBorder="1" applyAlignment="1">
      <alignment horizontal="center" vertical="center" wrapText="1"/>
    </xf>
    <xf numFmtId="0" fontId="14" fillId="0" borderId="0" xfId="0" applyFont="1" applyAlignment="1" quotePrefix="1">
      <alignment horizontal="center" vertical="center"/>
    </xf>
    <xf numFmtId="0" fontId="6" fillId="0" borderId="19"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45" fillId="0" borderId="0" xfId="0" applyFont="1" applyFill="1" applyAlignment="1" applyProtection="1">
      <alignment horizontal="center" vertical="center"/>
      <protection/>
    </xf>
    <xf numFmtId="0" fontId="45" fillId="0" borderId="0" xfId="0" applyFont="1" applyAlignment="1" applyProtection="1">
      <alignment vertical="center"/>
      <protection/>
    </xf>
    <xf numFmtId="0" fontId="46" fillId="0" borderId="0" xfId="0" applyFont="1" applyAlignment="1" applyProtection="1">
      <alignment vertical="center"/>
      <protection/>
    </xf>
    <xf numFmtId="0" fontId="47" fillId="0" borderId="0" xfId="0" applyFont="1" applyFill="1" applyAlignment="1" applyProtection="1">
      <alignment horizontal="center" vertical="center"/>
      <protection/>
    </xf>
    <xf numFmtId="0" fontId="47" fillId="0" borderId="0" xfId="0" applyFont="1" applyAlignment="1" applyProtection="1">
      <alignment/>
      <protection/>
    </xf>
    <xf numFmtId="0" fontId="48" fillId="0" borderId="0" xfId="0" applyFont="1" applyAlignment="1" applyProtection="1">
      <alignment/>
      <protection/>
    </xf>
    <xf numFmtId="0" fontId="10" fillId="39" borderId="13" xfId="0" applyFont="1" applyFill="1" applyBorder="1" applyAlignment="1" applyProtection="1">
      <alignment horizontal="center" vertical="center" wrapText="1"/>
      <protection/>
    </xf>
    <xf numFmtId="0" fontId="6" fillId="0" borderId="0" xfId="0" applyFont="1" applyBorder="1" applyAlignment="1" applyProtection="1">
      <alignment vertical="top"/>
      <protection/>
    </xf>
    <xf numFmtId="0" fontId="17" fillId="0" borderId="15" xfId="0" applyFont="1" applyFill="1" applyBorder="1" applyAlignment="1" applyProtection="1">
      <alignment horizontal="center" vertical="center" wrapText="1"/>
      <protection/>
    </xf>
    <xf numFmtId="0" fontId="10" fillId="37" borderId="13"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protection/>
    </xf>
    <xf numFmtId="0" fontId="41" fillId="0" borderId="13" xfId="0" applyFont="1" applyFill="1" applyBorder="1" applyAlignment="1" applyProtection="1" quotePrefix="1">
      <alignment horizontal="center" vertical="center" shrinkToFit="1"/>
      <protection locked="0"/>
    </xf>
    <xf numFmtId="0" fontId="41" fillId="0" borderId="13" xfId="0" applyNumberFormat="1" applyFont="1" applyFill="1" applyBorder="1" applyAlignment="1" applyProtection="1">
      <alignment horizontal="center" vertical="center" shrinkToFit="1"/>
      <protection locked="0"/>
    </xf>
    <xf numFmtId="0" fontId="12" fillId="0" borderId="13" xfId="0" applyFont="1" applyFill="1" applyBorder="1" applyAlignment="1" applyProtection="1">
      <alignment vertical="center"/>
      <protection/>
    </xf>
    <xf numFmtId="0" fontId="12" fillId="0" borderId="13"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locked="0"/>
    </xf>
    <xf numFmtId="0" fontId="10" fillId="0" borderId="0" xfId="0" applyFont="1" applyAlignment="1" applyProtection="1" quotePrefix="1">
      <alignment horizontal="right" vertical="center"/>
      <protection/>
    </xf>
    <xf numFmtId="0" fontId="41" fillId="46" borderId="13" xfId="0" applyFont="1" applyFill="1" applyBorder="1" applyAlignment="1" applyProtection="1">
      <alignment horizontal="center" vertical="center" shrinkToFit="1"/>
      <protection/>
    </xf>
    <xf numFmtId="49" fontId="41" fillId="46" borderId="13" xfId="0" applyNumberFormat="1" applyFont="1" applyFill="1" applyBorder="1" applyAlignment="1" applyProtection="1">
      <alignment horizontal="center" vertical="center" shrinkToFit="1"/>
      <protection/>
    </xf>
    <xf numFmtId="0" fontId="41" fillId="46" borderId="13" xfId="0" applyFont="1" applyFill="1" applyBorder="1" applyAlignment="1" applyProtection="1">
      <alignment vertical="center" shrinkToFit="1"/>
      <protection/>
    </xf>
    <xf numFmtId="176" fontId="41" fillId="46" borderId="13" xfId="0" applyNumberFormat="1" applyFont="1" applyFill="1" applyBorder="1" applyAlignment="1" applyProtection="1">
      <alignment vertical="center"/>
      <protection/>
    </xf>
    <xf numFmtId="0" fontId="41" fillId="46" borderId="13" xfId="0" applyFont="1" applyFill="1" applyBorder="1" applyAlignment="1" applyProtection="1">
      <alignment vertical="center"/>
      <protection/>
    </xf>
    <xf numFmtId="0" fontId="24" fillId="47" borderId="13" xfId="0" applyFont="1" applyFill="1" applyBorder="1" applyAlignment="1" applyProtection="1">
      <alignment horizontal="center" vertical="center" wrapText="1"/>
      <protection/>
    </xf>
    <xf numFmtId="0" fontId="12"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0" fontId="12" fillId="42" borderId="21" xfId="0" applyFont="1" applyFill="1" applyBorder="1" applyAlignment="1" applyProtection="1">
      <alignment horizontal="center" vertical="center"/>
      <protection/>
    </xf>
    <xf numFmtId="0" fontId="14" fillId="0" borderId="0" xfId="0" applyFont="1" applyFill="1" applyBorder="1" applyAlignment="1" applyProtection="1">
      <alignment/>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0" fontId="12" fillId="0" borderId="0" xfId="0" applyFont="1" applyFill="1" applyBorder="1" applyAlignment="1" applyProtection="1">
      <alignment vertical="center"/>
      <protection/>
    </xf>
    <xf numFmtId="0" fontId="12" fillId="0" borderId="0" xfId="0" applyFont="1" applyFill="1" applyBorder="1" applyAlignment="1" applyProtection="1">
      <alignment horizontal="right" vertical="center"/>
      <protection/>
    </xf>
    <xf numFmtId="0" fontId="14" fillId="0" borderId="0" xfId="0" applyFont="1" applyFill="1" applyAlignment="1" quotePrefix="1">
      <alignment vertical="top"/>
    </xf>
    <xf numFmtId="0" fontId="10" fillId="0" borderId="0" xfId="0" applyFont="1" applyBorder="1" applyAlignment="1">
      <alignment horizontal="center" vertical="center"/>
    </xf>
    <xf numFmtId="0" fontId="12" fillId="43" borderId="22" xfId="0" applyFont="1" applyFill="1" applyBorder="1" applyAlignment="1" applyProtection="1">
      <alignment horizontal="center" vertical="center"/>
      <protection/>
    </xf>
    <xf numFmtId="0" fontId="12" fillId="0" borderId="23" xfId="0" applyFont="1" applyFill="1" applyBorder="1" applyAlignment="1" applyProtection="1">
      <alignment horizontal="right" vertical="center"/>
      <protection/>
    </xf>
    <xf numFmtId="0" fontId="6" fillId="0" borderId="0" xfId="0" applyFont="1" applyFill="1" applyBorder="1" applyAlignment="1" applyProtection="1">
      <alignment vertical="center" shrinkToFit="1"/>
      <protection/>
    </xf>
    <xf numFmtId="0" fontId="3" fillId="7" borderId="24" xfId="0" applyFont="1" applyFill="1" applyBorder="1" applyAlignment="1" applyProtection="1">
      <alignment horizontal="center" vertical="center" shrinkToFit="1"/>
      <protection locked="0"/>
    </xf>
    <xf numFmtId="0" fontId="12" fillId="0" borderId="13" xfId="0" applyFont="1" applyFill="1" applyBorder="1" applyAlignment="1" applyProtection="1">
      <alignment vertical="center"/>
      <protection/>
    </xf>
    <xf numFmtId="0" fontId="39" fillId="34" borderId="0" xfId="0" applyFont="1" applyFill="1" applyAlignment="1">
      <alignment horizontal="center" vertical="center" wrapText="1"/>
    </xf>
    <xf numFmtId="0" fontId="12" fillId="10" borderId="0" xfId="0" applyFont="1" applyFill="1" applyAlignment="1">
      <alignment vertical="center"/>
    </xf>
    <xf numFmtId="0" fontId="17" fillId="34" borderId="13" xfId="0" applyFont="1" applyFill="1" applyBorder="1" applyAlignment="1" applyProtection="1">
      <alignment vertical="center" wrapText="1"/>
      <protection/>
    </xf>
    <xf numFmtId="0" fontId="93" fillId="0" borderId="25" xfId="0" applyFont="1" applyBorder="1" applyAlignment="1" applyProtection="1">
      <alignment horizontal="center" vertical="center"/>
      <protection/>
    </xf>
    <xf numFmtId="0" fontId="6" fillId="0" borderId="0" xfId="0" applyFont="1" applyBorder="1" applyAlignment="1" applyProtection="1">
      <alignment vertical="center" wrapText="1"/>
      <protection/>
    </xf>
    <xf numFmtId="182" fontId="33" fillId="0" borderId="0" xfId="0" applyNumberFormat="1" applyFont="1" applyBorder="1" applyAlignment="1" applyProtection="1">
      <alignment vertical="center"/>
      <protection/>
    </xf>
    <xf numFmtId="0" fontId="13" fillId="0" borderId="26" xfId="0" applyFont="1" applyBorder="1" applyAlignment="1" applyProtection="1">
      <alignment vertical="center"/>
      <protection/>
    </xf>
    <xf numFmtId="0" fontId="13" fillId="0" borderId="27" xfId="0" applyFont="1" applyBorder="1" applyAlignment="1" applyProtection="1">
      <alignment vertical="center"/>
      <protection/>
    </xf>
    <xf numFmtId="0" fontId="13" fillId="0" borderId="28" xfId="0" applyFont="1" applyBorder="1" applyAlignment="1" applyProtection="1">
      <alignment vertical="center"/>
      <protection/>
    </xf>
    <xf numFmtId="0" fontId="5" fillId="0" borderId="25" xfId="0" applyFont="1" applyBorder="1" applyAlignment="1" applyProtection="1">
      <alignment vertical="center"/>
      <protection/>
    </xf>
    <xf numFmtId="14" fontId="13" fillId="0" borderId="25" xfId="0" applyNumberFormat="1" applyFont="1" applyBorder="1" applyAlignment="1" applyProtection="1">
      <alignment vertical="center"/>
      <protection/>
    </xf>
    <xf numFmtId="14" fontId="31" fillId="0" borderId="25" xfId="0" applyNumberFormat="1" applyFont="1" applyBorder="1" applyAlignment="1" applyProtection="1">
      <alignment vertical="center"/>
      <protection/>
    </xf>
    <xf numFmtId="0" fontId="44" fillId="0" borderId="27" xfId="0" applyFont="1" applyBorder="1" applyAlignment="1" applyProtection="1">
      <alignment vertical="center"/>
      <protection/>
    </xf>
    <xf numFmtId="0" fontId="6" fillId="0" borderId="28" xfId="0" applyFont="1" applyBorder="1" applyAlignment="1" applyProtection="1">
      <alignment vertical="center"/>
      <protection/>
    </xf>
    <xf numFmtId="0" fontId="5" fillId="0" borderId="29" xfId="0" applyFont="1" applyBorder="1" applyAlignment="1" applyProtection="1">
      <alignment vertical="center" shrinkToFit="1"/>
      <protection/>
    </xf>
    <xf numFmtId="0" fontId="5" fillId="0" borderId="30" xfId="0" applyFont="1" applyBorder="1" applyAlignment="1" applyProtection="1">
      <alignment vertical="center" shrinkToFit="1"/>
      <protection/>
    </xf>
    <xf numFmtId="0" fontId="5" fillId="0" borderId="25" xfId="0" applyFont="1" applyBorder="1" applyAlignment="1" applyProtection="1">
      <alignment vertical="center" shrinkToFit="1"/>
      <protection/>
    </xf>
    <xf numFmtId="0" fontId="31" fillId="0" borderId="29" xfId="0" applyFont="1" applyBorder="1" applyAlignment="1" applyProtection="1">
      <alignment vertical="center" shrinkToFit="1"/>
      <protection/>
    </xf>
    <xf numFmtId="0" fontId="5" fillId="0" borderId="25" xfId="0" applyFont="1" applyBorder="1" applyAlignment="1" applyProtection="1">
      <alignment horizontal="center" vertical="center"/>
      <protection/>
    </xf>
    <xf numFmtId="5" fontId="3" fillId="0" borderId="25" xfId="0" applyNumberFormat="1" applyFont="1" applyBorder="1" applyAlignment="1" applyProtection="1">
      <alignment vertical="center"/>
      <protection/>
    </xf>
    <xf numFmtId="0" fontId="5" fillId="0" borderId="26" xfId="0" applyFont="1" applyBorder="1" applyAlignment="1" applyProtection="1">
      <alignment vertical="center"/>
      <protection/>
    </xf>
    <xf numFmtId="0" fontId="5" fillId="0" borderId="28" xfId="0" applyFont="1" applyBorder="1" applyAlignment="1" applyProtection="1">
      <alignment vertical="center"/>
      <protection/>
    </xf>
    <xf numFmtId="0" fontId="13" fillId="0" borderId="25" xfId="0" applyFont="1" applyBorder="1" applyAlignment="1" applyProtection="1">
      <alignment horizontal="center" vertical="center"/>
      <protection/>
    </xf>
    <xf numFmtId="0" fontId="31" fillId="0" borderId="26" xfId="0" applyFont="1" applyBorder="1" applyAlignment="1" applyProtection="1">
      <alignment vertical="center" shrinkToFit="1"/>
      <protection/>
    </xf>
    <xf numFmtId="0" fontId="5" fillId="0" borderId="28" xfId="0" applyFont="1" applyBorder="1" applyAlignment="1" applyProtection="1">
      <alignment horizontal="left" vertical="center"/>
      <protection/>
    </xf>
    <xf numFmtId="0" fontId="31" fillId="0" borderId="31" xfId="0" applyFont="1" applyBorder="1" applyAlignment="1" applyProtection="1">
      <alignment horizontal="center" vertical="center"/>
      <protection/>
    </xf>
    <xf numFmtId="0" fontId="6" fillId="0" borderId="12" xfId="0" applyFont="1" applyBorder="1" applyAlignment="1" applyProtection="1">
      <alignment horizontal="center" vertical="center"/>
      <protection locked="0"/>
    </xf>
    <xf numFmtId="0" fontId="46" fillId="0" borderId="18" xfId="0" applyFont="1" applyBorder="1" applyAlignment="1" applyProtection="1">
      <alignment vertical="center"/>
      <protection/>
    </xf>
    <xf numFmtId="0" fontId="41" fillId="43" borderId="14" xfId="0" applyFont="1" applyFill="1" applyBorder="1" applyAlignment="1" applyProtection="1">
      <alignment vertical="center" shrinkToFit="1"/>
      <protection/>
    </xf>
    <xf numFmtId="0" fontId="41" fillId="43" borderId="15" xfId="0" applyFont="1" applyFill="1" applyBorder="1" applyAlignment="1" applyProtection="1">
      <alignment vertical="center" shrinkToFit="1"/>
      <protection/>
    </xf>
    <xf numFmtId="49" fontId="41" fillId="43" borderId="13" xfId="0" applyNumberFormat="1" applyFont="1" applyFill="1" applyBorder="1" applyAlignment="1" applyProtection="1" quotePrefix="1">
      <alignment horizontal="center" vertical="center" shrinkToFit="1"/>
      <protection/>
    </xf>
    <xf numFmtId="5" fontId="41" fillId="43" borderId="13" xfId="0" applyNumberFormat="1" applyFont="1" applyFill="1" applyBorder="1" applyAlignment="1" applyProtection="1">
      <alignment horizontal="right" vertical="center" shrinkToFit="1"/>
      <protection/>
    </xf>
    <xf numFmtId="176" fontId="41" fillId="43" borderId="13" xfId="0" applyNumberFormat="1" applyFont="1" applyFill="1" applyBorder="1" applyAlignment="1" applyProtection="1">
      <alignment horizontal="center" vertical="center" shrinkToFit="1"/>
      <protection/>
    </xf>
    <xf numFmtId="0" fontId="41" fillId="43" borderId="13" xfId="0" applyFont="1" applyFill="1" applyBorder="1" applyAlignment="1" applyProtection="1" quotePrefix="1">
      <alignment horizontal="center" vertical="center" shrinkToFit="1"/>
      <protection/>
    </xf>
    <xf numFmtId="0" fontId="13" fillId="0" borderId="25"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48" fillId="0" borderId="18" xfId="0" applyFont="1" applyBorder="1" applyAlignment="1" applyProtection="1">
      <alignment vertical="center"/>
      <protection/>
    </xf>
    <xf numFmtId="0" fontId="41" fillId="46" borderId="14" xfId="0" applyFont="1" applyFill="1" applyBorder="1" applyAlignment="1" applyProtection="1">
      <alignment vertical="center" shrinkToFit="1"/>
      <protection/>
    </xf>
    <xf numFmtId="0" fontId="41" fillId="46" borderId="15" xfId="0" applyFont="1" applyFill="1" applyBorder="1" applyAlignment="1" applyProtection="1">
      <alignment vertical="center" shrinkToFit="1"/>
      <protection/>
    </xf>
    <xf numFmtId="49" fontId="41" fillId="46" borderId="13" xfId="0" applyNumberFormat="1" applyFont="1" applyFill="1" applyBorder="1" applyAlignment="1" applyProtection="1" quotePrefix="1">
      <alignment horizontal="center" vertical="center" shrinkToFit="1"/>
      <protection/>
    </xf>
    <xf numFmtId="5" fontId="41" fillId="46" borderId="13" xfId="0" applyNumberFormat="1" applyFont="1" applyFill="1" applyBorder="1" applyAlignment="1" applyProtection="1">
      <alignment vertical="center" shrinkToFit="1"/>
      <protection/>
    </xf>
    <xf numFmtId="176" fontId="41" fillId="46" borderId="13" xfId="0" applyNumberFormat="1" applyFont="1" applyFill="1" applyBorder="1" applyAlignment="1" applyProtection="1">
      <alignment horizontal="center" vertical="center" shrinkToFit="1"/>
      <protection/>
    </xf>
    <xf numFmtId="0" fontId="41" fillId="46" borderId="13" xfId="0" applyNumberFormat="1" applyFont="1" applyFill="1" applyBorder="1" applyAlignment="1" applyProtection="1">
      <alignment horizontal="center" vertical="center" shrinkToFit="1"/>
      <protection/>
    </xf>
    <xf numFmtId="0" fontId="13" fillId="0" borderId="13" xfId="0" applyFont="1" applyBorder="1" applyAlignment="1" applyProtection="1">
      <alignment horizontal="center" vertical="center"/>
      <protection/>
    </xf>
    <xf numFmtId="0" fontId="12" fillId="0" borderId="32" xfId="0" applyFont="1" applyBorder="1" applyAlignment="1" applyProtection="1">
      <alignment vertical="center"/>
      <protection/>
    </xf>
    <xf numFmtId="0" fontId="17" fillId="38" borderId="0" xfId="0" applyFont="1" applyFill="1" applyAlignment="1">
      <alignment horizontal="center" vertical="center" wrapText="1"/>
    </xf>
    <xf numFmtId="0" fontId="17" fillId="35" borderId="0" xfId="0" applyFont="1" applyFill="1" applyAlignment="1">
      <alignment horizontal="center" vertical="center" wrapText="1"/>
    </xf>
    <xf numFmtId="182" fontId="5" fillId="0" borderId="13" xfId="0" applyNumberFormat="1" applyFont="1" applyBorder="1" applyAlignment="1" applyProtection="1">
      <alignment vertical="center"/>
      <protection/>
    </xf>
    <xf numFmtId="182" fontId="33" fillId="0" borderId="33" xfId="0" applyNumberFormat="1" applyFont="1" applyBorder="1" applyAlignment="1" applyProtection="1">
      <alignment vertical="center"/>
      <protection/>
    </xf>
    <xf numFmtId="0" fontId="53" fillId="0" borderId="34" xfId="0" applyFont="1" applyBorder="1" applyAlignment="1" applyProtection="1">
      <alignment horizontal="center" vertical="center" wrapText="1"/>
      <protection/>
    </xf>
    <xf numFmtId="0" fontId="6" fillId="0" borderId="34" xfId="0" applyFont="1" applyBorder="1" applyAlignment="1" applyProtection="1">
      <alignment horizontal="center" vertical="center"/>
      <protection/>
    </xf>
    <xf numFmtId="182" fontId="33" fillId="0" borderId="34" xfId="0" applyNumberFormat="1" applyFont="1" applyBorder="1" applyAlignment="1" applyProtection="1">
      <alignment vertical="center"/>
      <protection/>
    </xf>
    <xf numFmtId="0" fontId="3" fillId="0" borderId="19" xfId="0" applyFont="1" applyBorder="1" applyAlignment="1" applyProtection="1">
      <alignment vertical="center"/>
      <protection/>
    </xf>
    <xf numFmtId="0" fontId="3" fillId="0" borderId="35" xfId="0" applyFont="1" applyBorder="1" applyAlignment="1" applyProtection="1">
      <alignment vertical="center"/>
      <protection/>
    </xf>
    <xf numFmtId="0" fontId="3" fillId="0" borderId="36" xfId="0" applyFont="1" applyBorder="1" applyAlignment="1" applyProtection="1">
      <alignment vertical="center"/>
      <protection/>
    </xf>
    <xf numFmtId="0" fontId="53" fillId="0" borderId="13" xfId="0" applyFont="1" applyBorder="1" applyAlignment="1" applyProtection="1">
      <alignment horizontal="center" vertical="center" wrapText="1"/>
      <protection/>
    </xf>
    <xf numFmtId="0" fontId="53" fillId="0" borderId="17" xfId="0" applyFont="1" applyBorder="1" applyAlignment="1" applyProtection="1">
      <alignment horizontal="center" vertical="center"/>
      <protection/>
    </xf>
    <xf numFmtId="0" fontId="6" fillId="0" borderId="33" xfId="0" applyFont="1" applyBorder="1" applyAlignment="1" applyProtection="1">
      <alignment horizontal="center" vertical="center" wrapText="1"/>
      <protection/>
    </xf>
    <xf numFmtId="0" fontId="6" fillId="0" borderId="33" xfId="0" applyFont="1" applyBorder="1" applyAlignment="1" applyProtection="1">
      <alignment horizontal="center" vertical="center"/>
      <protection/>
    </xf>
    <xf numFmtId="6" fontId="5" fillId="0" borderId="17" xfId="0" applyNumberFormat="1" applyFont="1" applyBorder="1" applyAlignment="1" applyProtection="1">
      <alignment horizontal="right" vertical="center"/>
      <protection/>
    </xf>
    <xf numFmtId="6" fontId="5" fillId="0" borderId="12" xfId="0" applyNumberFormat="1" applyFont="1" applyBorder="1" applyAlignment="1" applyProtection="1">
      <alignment horizontal="right" vertical="center"/>
      <protection/>
    </xf>
    <xf numFmtId="6" fontId="5" fillId="0" borderId="22" xfId="0" applyNumberFormat="1" applyFont="1" applyBorder="1" applyAlignment="1" applyProtection="1">
      <alignment horizontal="right" vertical="center"/>
      <protection/>
    </xf>
    <xf numFmtId="0" fontId="33" fillId="0" borderId="37" xfId="0" applyFont="1" applyBorder="1" applyAlignment="1" applyProtection="1">
      <alignment horizontal="center" vertical="center"/>
      <protection/>
    </xf>
    <xf numFmtId="0" fontId="33" fillId="0" borderId="38" xfId="0" applyFont="1" applyBorder="1" applyAlignment="1" applyProtection="1">
      <alignment horizontal="center" vertical="center"/>
      <protection/>
    </xf>
    <xf numFmtId="0" fontId="33" fillId="0" borderId="39" xfId="0" applyFont="1" applyBorder="1" applyAlignment="1" applyProtection="1">
      <alignment horizontal="center" vertical="center"/>
      <protection/>
    </xf>
    <xf numFmtId="6" fontId="5" fillId="0" borderId="40" xfId="0" applyNumberFormat="1" applyFont="1" applyBorder="1" applyAlignment="1" applyProtection="1">
      <alignment horizontal="right" vertical="center"/>
      <protection/>
    </xf>
    <xf numFmtId="6" fontId="5" fillId="0" borderId="41" xfId="0" applyNumberFormat="1" applyFont="1" applyBorder="1" applyAlignment="1" applyProtection="1">
      <alignment horizontal="right" vertical="center"/>
      <protection/>
    </xf>
    <xf numFmtId="6" fontId="5" fillId="0" borderId="42" xfId="0" applyNumberFormat="1" applyFont="1" applyBorder="1" applyAlignment="1" applyProtection="1">
      <alignment horizontal="right" vertical="center"/>
      <protection/>
    </xf>
    <xf numFmtId="0" fontId="6" fillId="0" borderId="13" xfId="0" applyFont="1" applyBorder="1" applyAlignment="1" applyProtection="1">
      <alignment horizontal="center" vertical="center" wrapText="1"/>
      <protection/>
    </xf>
    <xf numFmtId="0" fontId="6" fillId="0" borderId="17" xfId="0" applyFont="1" applyBorder="1" applyAlignment="1" applyProtection="1">
      <alignment horizontal="center" vertical="center"/>
      <protection/>
    </xf>
    <xf numFmtId="182" fontId="5" fillId="0" borderId="17" xfId="0" applyNumberFormat="1" applyFont="1" applyBorder="1" applyAlignment="1" applyProtection="1">
      <alignment vertical="center"/>
      <protection/>
    </xf>
    <xf numFmtId="182" fontId="5" fillId="0" borderId="22" xfId="0" applyNumberFormat="1" applyFont="1" applyBorder="1" applyAlignment="1" applyProtection="1">
      <alignment vertical="center"/>
      <protection/>
    </xf>
    <xf numFmtId="181" fontId="6" fillId="0" borderId="0" xfId="0" applyNumberFormat="1" applyFont="1" applyAlignment="1" applyProtection="1">
      <alignment horizontal="right" vertical="center" shrinkToFit="1"/>
      <protection/>
    </xf>
    <xf numFmtId="181" fontId="6" fillId="0" borderId="43" xfId="0" applyNumberFormat="1" applyFont="1" applyBorder="1" applyAlignment="1" applyProtection="1">
      <alignment horizontal="right" vertical="center" shrinkToFit="1"/>
      <protection/>
    </xf>
    <xf numFmtId="0" fontId="6" fillId="0" borderId="0" xfId="0" applyFont="1" applyAlignment="1" applyProtection="1">
      <alignment horizontal="center" vertical="center"/>
      <protection/>
    </xf>
    <xf numFmtId="6" fontId="33" fillId="0" borderId="44" xfId="0" applyNumberFormat="1" applyFont="1" applyFill="1" applyBorder="1" applyAlignment="1" applyProtection="1">
      <alignment horizontal="right" vertical="center"/>
      <protection/>
    </xf>
    <xf numFmtId="6" fontId="33" fillId="0" borderId="33" xfId="0" applyNumberFormat="1" applyFont="1" applyFill="1" applyBorder="1" applyAlignment="1" applyProtection="1">
      <alignment horizontal="right" vertical="center"/>
      <protection/>
    </xf>
    <xf numFmtId="6" fontId="33" fillId="0" borderId="45" xfId="0" applyNumberFormat="1" applyFont="1" applyFill="1" applyBorder="1" applyAlignment="1" applyProtection="1">
      <alignment horizontal="right" vertical="center"/>
      <protection/>
    </xf>
    <xf numFmtId="0" fontId="33" fillId="0" borderId="17" xfId="0" applyFont="1" applyBorder="1" applyAlignment="1" applyProtection="1">
      <alignment horizontal="center" vertical="center"/>
      <protection/>
    </xf>
    <xf numFmtId="0" fontId="33" fillId="0" borderId="22" xfId="0" applyFont="1" applyBorder="1" applyAlignment="1" applyProtection="1">
      <alignment horizontal="center" vertical="center"/>
      <protection/>
    </xf>
    <xf numFmtId="0" fontId="3" fillId="7" borderId="46" xfId="0" applyFont="1" applyFill="1" applyBorder="1" applyAlignment="1" applyProtection="1">
      <alignment vertical="center" shrinkToFit="1"/>
      <protection locked="0"/>
    </xf>
    <xf numFmtId="0" fontId="3" fillId="7" borderId="35" xfId="0" applyFont="1" applyFill="1" applyBorder="1" applyAlignment="1" applyProtection="1">
      <alignment vertical="center" shrinkToFit="1"/>
      <protection locked="0"/>
    </xf>
    <xf numFmtId="0" fontId="3" fillId="7" borderId="47" xfId="0" applyFont="1" applyFill="1" applyBorder="1" applyAlignment="1" applyProtection="1">
      <alignment vertical="center" shrinkToFit="1"/>
      <protection locked="0"/>
    </xf>
    <xf numFmtId="5" fontId="3" fillId="0" borderId="25" xfId="0" applyNumberFormat="1" applyFont="1" applyBorder="1" applyAlignment="1" applyProtection="1">
      <alignment horizontal="right" vertical="center"/>
      <protection/>
    </xf>
    <xf numFmtId="0" fontId="6" fillId="0" borderId="25" xfId="0" applyFont="1" applyBorder="1" applyAlignment="1" applyProtection="1">
      <alignment horizontal="center" vertical="center" shrinkToFit="1"/>
      <protection/>
    </xf>
    <xf numFmtId="0" fontId="6" fillId="0" borderId="48" xfId="0" applyFont="1" applyBorder="1" applyAlignment="1" applyProtection="1">
      <alignment horizontal="center" vertical="center" wrapText="1"/>
      <protection/>
    </xf>
    <xf numFmtId="0" fontId="6" fillId="0" borderId="49" xfId="0" applyFont="1" applyBorder="1" applyAlignment="1" applyProtection="1">
      <alignment horizontal="center" vertical="center"/>
      <protection/>
    </xf>
    <xf numFmtId="0" fontId="6" fillId="0" borderId="50"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27" fillId="48" borderId="52" xfId="0" applyFont="1" applyFill="1" applyBorder="1" applyAlignment="1" applyProtection="1">
      <alignment horizontal="center" vertical="center"/>
      <protection locked="0"/>
    </xf>
    <xf numFmtId="0" fontId="27" fillId="48" borderId="53" xfId="0" applyFont="1" applyFill="1" applyBorder="1" applyAlignment="1" applyProtection="1">
      <alignment horizontal="center" vertical="center"/>
      <protection locked="0"/>
    </xf>
    <xf numFmtId="0" fontId="27" fillId="48" borderId="54" xfId="0" applyFont="1" applyFill="1" applyBorder="1" applyAlignment="1" applyProtection="1">
      <alignment horizontal="center" vertical="center"/>
      <protection locked="0"/>
    </xf>
    <xf numFmtId="0" fontId="27" fillId="48" borderId="55" xfId="0" applyFont="1" applyFill="1" applyBorder="1" applyAlignment="1" applyProtection="1">
      <alignment horizontal="center" vertical="center"/>
      <protection locked="0"/>
    </xf>
    <xf numFmtId="0" fontId="27" fillId="48" borderId="56" xfId="0" applyFont="1" applyFill="1" applyBorder="1" applyAlignment="1" applyProtection="1">
      <alignment horizontal="center" vertical="center"/>
      <protection locked="0"/>
    </xf>
    <xf numFmtId="0" fontId="27" fillId="48" borderId="57" xfId="0" applyFont="1" applyFill="1" applyBorder="1" applyAlignment="1" applyProtection="1">
      <alignment horizontal="center" vertical="center"/>
      <protection locked="0"/>
    </xf>
    <xf numFmtId="0" fontId="94" fillId="0" borderId="58" xfId="0" applyFont="1" applyFill="1" applyBorder="1" applyAlignment="1" applyProtection="1">
      <alignment horizontal="center" vertical="center" wrapText="1"/>
      <protection/>
    </xf>
    <xf numFmtId="0" fontId="94" fillId="0" borderId="59" xfId="0" applyFont="1" applyFill="1" applyBorder="1" applyAlignment="1" applyProtection="1">
      <alignment horizontal="center" vertical="center"/>
      <protection/>
    </xf>
    <xf numFmtId="0" fontId="94" fillId="0" borderId="60" xfId="0" applyFont="1" applyFill="1" applyBorder="1" applyAlignment="1" applyProtection="1">
      <alignment horizontal="center" vertical="center"/>
      <protection/>
    </xf>
    <xf numFmtId="0" fontId="24" fillId="0" borderId="61" xfId="0" applyFont="1" applyBorder="1" applyAlignment="1" applyProtection="1">
      <alignment horizontal="center" vertical="center" wrapText="1"/>
      <protection/>
    </xf>
    <xf numFmtId="0" fontId="24" fillId="0" borderId="49"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0" fontId="6" fillId="0" borderId="63" xfId="0" applyFont="1" applyBorder="1" applyAlignment="1" applyProtection="1">
      <alignment horizontal="center" vertical="center"/>
      <protection/>
    </xf>
    <xf numFmtId="49" fontId="3" fillId="7" borderId="64" xfId="0" applyNumberFormat="1" applyFont="1" applyFill="1" applyBorder="1" applyAlignment="1" applyProtection="1">
      <alignment horizontal="center" vertical="center" shrinkToFit="1"/>
      <protection locked="0"/>
    </xf>
    <xf numFmtId="0" fontId="6" fillId="0" borderId="65"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66" xfId="0" applyFont="1" applyBorder="1" applyAlignment="1" applyProtection="1">
      <alignment horizontal="center" vertical="center"/>
      <protection/>
    </xf>
    <xf numFmtId="0" fontId="9" fillId="49" borderId="0" xfId="0" applyFont="1" applyFill="1" applyBorder="1" applyAlignment="1" applyProtection="1">
      <alignment horizontal="center" vertical="center"/>
      <protection/>
    </xf>
    <xf numFmtId="0" fontId="3" fillId="7" borderId="67" xfId="0" applyFont="1" applyFill="1" applyBorder="1" applyAlignment="1" applyProtection="1">
      <alignment vertical="center" shrinkToFit="1"/>
      <protection locked="0"/>
    </xf>
    <xf numFmtId="0" fontId="3" fillId="7" borderId="68" xfId="0" applyFont="1" applyFill="1" applyBorder="1" applyAlignment="1" applyProtection="1">
      <alignment vertical="center" shrinkToFit="1"/>
      <protection locked="0"/>
    </xf>
    <xf numFmtId="0" fontId="3" fillId="7" borderId="49" xfId="0" applyFont="1" applyFill="1" applyBorder="1" applyAlignment="1" applyProtection="1">
      <alignment vertical="center" shrinkToFit="1"/>
      <protection locked="0"/>
    </xf>
    <xf numFmtId="0" fontId="3" fillId="7" borderId="69" xfId="0" applyFont="1" applyFill="1" applyBorder="1" applyAlignment="1" applyProtection="1">
      <alignment vertical="center" shrinkToFit="1"/>
      <protection locked="0"/>
    </xf>
    <xf numFmtId="176" fontId="14" fillId="0" borderId="26" xfId="0" applyNumberFormat="1" applyFont="1" applyBorder="1" applyAlignment="1" applyProtection="1">
      <alignment horizontal="center" vertical="center" shrinkToFit="1"/>
      <protection/>
    </xf>
    <xf numFmtId="176" fontId="14" fillId="0" borderId="27" xfId="0" applyNumberFormat="1" applyFont="1" applyBorder="1" applyAlignment="1" applyProtection="1">
      <alignment horizontal="center" vertical="center" shrinkToFit="1"/>
      <protection/>
    </xf>
    <xf numFmtId="176" fontId="14" fillId="0" borderId="28" xfId="0" applyNumberFormat="1" applyFont="1" applyBorder="1" applyAlignment="1" applyProtection="1">
      <alignment horizontal="center" vertical="center" shrinkToFit="1"/>
      <protection/>
    </xf>
    <xf numFmtId="0" fontId="6" fillId="0" borderId="61" xfId="0" applyFont="1" applyBorder="1" applyAlignment="1" applyProtection="1">
      <alignment horizontal="center" vertical="center"/>
      <protection/>
    </xf>
    <xf numFmtId="0" fontId="20" fillId="0" borderId="0" xfId="0" applyFont="1" applyAlignment="1" applyProtection="1">
      <alignment vertical="center" shrinkToFit="1"/>
      <protection/>
    </xf>
    <xf numFmtId="0" fontId="16" fillId="0" borderId="0" xfId="0" applyFont="1" applyAlignment="1" applyProtection="1">
      <alignment horizontal="center" vertical="center" shrinkToFit="1"/>
      <protection/>
    </xf>
    <xf numFmtId="0" fontId="16" fillId="0" borderId="70" xfId="0" applyFont="1" applyBorder="1" applyAlignment="1" applyProtection="1">
      <alignment horizontal="center" vertical="center" shrinkToFit="1"/>
      <protection/>
    </xf>
    <xf numFmtId="49" fontId="51" fillId="7" borderId="71" xfId="43" applyNumberFormat="1" applyFont="1" applyFill="1" applyBorder="1" applyAlignment="1" applyProtection="1">
      <alignment horizontal="center" vertical="center" shrinkToFit="1"/>
      <protection locked="0"/>
    </xf>
    <xf numFmtId="49" fontId="3" fillId="7" borderId="72" xfId="0" applyNumberFormat="1" applyFont="1" applyFill="1" applyBorder="1" applyAlignment="1" applyProtection="1">
      <alignment horizontal="center" vertical="center" shrinkToFit="1"/>
      <protection locked="0"/>
    </xf>
    <xf numFmtId="0" fontId="3" fillId="7" borderId="12" xfId="0" applyFont="1" applyFill="1" applyBorder="1" applyAlignment="1" applyProtection="1">
      <alignment vertical="center" shrinkToFit="1"/>
      <protection locked="0"/>
    </xf>
    <xf numFmtId="0" fontId="3" fillId="7" borderId="51" xfId="0" applyFont="1" applyFill="1" applyBorder="1" applyAlignment="1" applyProtection="1">
      <alignment vertical="center" shrinkToFit="1"/>
      <protection locked="0"/>
    </xf>
    <xf numFmtId="0" fontId="3" fillId="7" borderId="73" xfId="0" applyFont="1" applyFill="1" applyBorder="1" applyAlignment="1" applyProtection="1">
      <alignment vertical="center" shrinkToFit="1"/>
      <protection locked="0"/>
    </xf>
    <xf numFmtId="0" fontId="3" fillId="7" borderId="74" xfId="0" applyFont="1" applyFill="1" applyBorder="1" applyAlignment="1" applyProtection="1">
      <alignment vertical="center" shrinkToFit="1"/>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75" xfId="0" applyFont="1" applyBorder="1" applyAlignment="1" applyProtection="1">
      <alignment horizontal="center" vertical="center" wrapText="1"/>
      <protection/>
    </xf>
    <xf numFmtId="0" fontId="6" fillId="0" borderId="75" xfId="0" applyFont="1" applyBorder="1" applyAlignment="1" applyProtection="1">
      <alignment horizontal="center" vertical="center"/>
      <protection/>
    </xf>
    <xf numFmtId="0" fontId="36" fillId="0" borderId="0" xfId="0" applyFont="1" applyAlignment="1" applyProtection="1">
      <alignment horizontal="center" vertical="center"/>
      <protection/>
    </xf>
    <xf numFmtId="0" fontId="50" fillId="0" borderId="0" xfId="0" applyFont="1" applyBorder="1" applyAlignment="1" applyProtection="1">
      <alignment horizontal="center" vertical="center" shrinkToFit="1"/>
      <protection/>
    </xf>
    <xf numFmtId="0" fontId="50" fillId="0" borderId="76" xfId="0" applyFont="1" applyBorder="1" applyAlignment="1" applyProtection="1">
      <alignment horizontal="center" vertical="center" shrinkToFit="1"/>
      <protection/>
    </xf>
    <xf numFmtId="0" fontId="6" fillId="0" borderId="77" xfId="0" applyFont="1" applyFill="1" applyBorder="1" applyAlignment="1" applyProtection="1">
      <alignment horizontal="center" vertical="center"/>
      <protection/>
    </xf>
    <xf numFmtId="0" fontId="6" fillId="0" borderId="78" xfId="0" applyFont="1" applyFill="1" applyBorder="1" applyAlignment="1" applyProtection="1">
      <alignment horizontal="center" vertical="center"/>
      <protection/>
    </xf>
    <xf numFmtId="0" fontId="6" fillId="0" borderId="79" xfId="0" applyFont="1" applyFill="1" applyBorder="1" applyAlignment="1" applyProtection="1">
      <alignment horizontal="center" vertical="center"/>
      <protection/>
    </xf>
    <xf numFmtId="0" fontId="28" fillId="7" borderId="80" xfId="0" applyFont="1" applyFill="1" applyBorder="1" applyAlignment="1" applyProtection="1">
      <alignment vertical="center" shrinkToFit="1"/>
      <protection locked="0"/>
    </xf>
    <xf numFmtId="0" fontId="28" fillId="7" borderId="78" xfId="0" applyFont="1" applyFill="1" applyBorder="1" applyAlignment="1" applyProtection="1">
      <alignment vertical="center" shrinkToFit="1"/>
      <protection locked="0"/>
    </xf>
    <xf numFmtId="0" fontId="28" fillId="7" borderId="81" xfId="0" applyFont="1" applyFill="1" applyBorder="1" applyAlignment="1" applyProtection="1">
      <alignment vertical="center" shrinkToFit="1"/>
      <protection locked="0"/>
    </xf>
    <xf numFmtId="0" fontId="28" fillId="7" borderId="82" xfId="0" applyFont="1" applyFill="1" applyBorder="1" applyAlignment="1" applyProtection="1">
      <alignment vertical="center" shrinkToFit="1"/>
      <protection locked="0"/>
    </xf>
    <xf numFmtId="0" fontId="28" fillId="7" borderId="59" xfId="0" applyFont="1" applyFill="1" applyBorder="1" applyAlignment="1" applyProtection="1">
      <alignment vertical="center" shrinkToFit="1"/>
      <protection locked="0"/>
    </xf>
    <xf numFmtId="0" fontId="28" fillId="7" borderId="83" xfId="0" applyFont="1" applyFill="1" applyBorder="1" applyAlignment="1" applyProtection="1">
      <alignment vertical="center" shrinkToFit="1"/>
      <protection locked="0"/>
    </xf>
    <xf numFmtId="0" fontId="18" fillId="0" borderId="84" xfId="0" applyFont="1" applyBorder="1" applyAlignment="1" applyProtection="1">
      <alignment horizontal="center" vertical="center" shrinkToFit="1"/>
      <protection/>
    </xf>
    <xf numFmtId="0" fontId="18" fillId="0" borderId="85" xfId="0" applyFont="1" applyBorder="1" applyAlignment="1" applyProtection="1">
      <alignment horizontal="center" vertical="center" shrinkToFit="1"/>
      <protection/>
    </xf>
    <xf numFmtId="0" fontId="18" fillId="0" borderId="86"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6" fillId="0" borderId="87" xfId="0" applyFont="1" applyBorder="1" applyAlignment="1" applyProtection="1">
      <alignment horizontal="center" vertical="center"/>
      <protection/>
    </xf>
    <xf numFmtId="0" fontId="6" fillId="0" borderId="88" xfId="0" applyFont="1" applyBorder="1" applyAlignment="1" applyProtection="1">
      <alignment horizontal="center" vertical="center"/>
      <protection/>
    </xf>
    <xf numFmtId="0" fontId="5" fillId="0" borderId="89" xfId="0" applyFont="1" applyBorder="1" applyAlignment="1" applyProtection="1">
      <alignment horizontal="center" vertical="center"/>
      <protection/>
    </xf>
    <xf numFmtId="0" fontId="5" fillId="0" borderId="90" xfId="0" applyFont="1" applyBorder="1" applyAlignment="1" applyProtection="1">
      <alignment horizontal="center" vertical="center"/>
      <protection/>
    </xf>
    <xf numFmtId="0" fontId="6" fillId="0" borderId="0" xfId="0" applyFont="1" applyAlignment="1" applyProtection="1">
      <alignment horizontal="right" vertical="center"/>
      <protection/>
    </xf>
    <xf numFmtId="0" fontId="6" fillId="0" borderId="23" xfId="0" applyFont="1" applyBorder="1" applyAlignment="1" applyProtection="1">
      <alignment horizontal="right" vertical="center"/>
      <protection/>
    </xf>
    <xf numFmtId="0" fontId="26" fillId="7" borderId="91" xfId="0" applyFont="1" applyFill="1" applyBorder="1" applyAlignment="1" applyProtection="1">
      <alignment horizontal="center" vertical="center" shrinkToFit="1"/>
      <protection locked="0"/>
    </xf>
    <xf numFmtId="0" fontId="26" fillId="7" borderId="92" xfId="0" applyFont="1" applyFill="1" applyBorder="1" applyAlignment="1" applyProtection="1">
      <alignment horizontal="center" vertical="center" shrinkToFit="1"/>
      <protection locked="0"/>
    </xf>
    <xf numFmtId="0" fontId="26" fillId="7" borderId="93" xfId="0" applyFont="1" applyFill="1" applyBorder="1" applyAlignment="1" applyProtection="1">
      <alignment horizontal="center" vertical="center" shrinkToFit="1"/>
      <protection locked="0"/>
    </xf>
    <xf numFmtId="0" fontId="26" fillId="7" borderId="94" xfId="0" applyFont="1" applyFill="1" applyBorder="1" applyAlignment="1" applyProtection="1">
      <alignment horizontal="center" vertical="center" shrinkToFit="1"/>
      <protection locked="0"/>
    </xf>
    <xf numFmtId="0" fontId="26" fillId="7" borderId="95" xfId="0" applyFont="1" applyFill="1" applyBorder="1" applyAlignment="1" applyProtection="1">
      <alignment horizontal="center" vertical="center" shrinkToFit="1"/>
      <protection locked="0"/>
    </xf>
    <xf numFmtId="0" fontId="26" fillId="7" borderId="96" xfId="0" applyFont="1" applyFill="1" applyBorder="1" applyAlignment="1" applyProtection="1">
      <alignment horizontal="center" vertical="center" shrinkToFit="1"/>
      <protection locked="0"/>
    </xf>
    <xf numFmtId="0" fontId="51" fillId="7" borderId="71" xfId="43" applyFont="1" applyFill="1" applyBorder="1" applyAlignment="1" applyProtection="1">
      <alignment horizontal="center" vertical="center" shrinkToFit="1"/>
      <protection locked="0"/>
    </xf>
    <xf numFmtId="0" fontId="3" fillId="7" borderId="64" xfId="0" applyFont="1" applyFill="1" applyBorder="1" applyAlignment="1" applyProtection="1">
      <alignment horizontal="center" vertical="center" shrinkToFit="1"/>
      <protection locked="0"/>
    </xf>
    <xf numFmtId="0" fontId="3" fillId="7" borderId="72" xfId="0" applyFont="1" applyFill="1" applyBorder="1" applyAlignment="1" applyProtection="1">
      <alignment horizontal="center" vertical="center" shrinkToFit="1"/>
      <protection locked="0"/>
    </xf>
    <xf numFmtId="0" fontId="3" fillId="7" borderId="97" xfId="0" applyFont="1" applyFill="1" applyBorder="1" applyAlignment="1" applyProtection="1">
      <alignment vertical="center" shrinkToFit="1"/>
      <protection locked="0"/>
    </xf>
    <xf numFmtId="0" fontId="3" fillId="7" borderId="36" xfId="0" applyFont="1" applyFill="1" applyBorder="1" applyAlignment="1" applyProtection="1">
      <alignment vertical="center" shrinkToFit="1"/>
      <protection locked="0"/>
    </xf>
    <xf numFmtId="0" fontId="16" fillId="0" borderId="98" xfId="0" applyFont="1" applyBorder="1" applyAlignment="1" applyProtection="1">
      <alignment horizontal="center" vertical="center" shrinkToFit="1"/>
      <protection/>
    </xf>
    <xf numFmtId="0" fontId="16" fillId="0" borderId="31" xfId="0" applyFont="1" applyBorder="1" applyAlignment="1" applyProtection="1">
      <alignment horizontal="center" vertical="center" shrinkToFit="1"/>
      <protection/>
    </xf>
    <xf numFmtId="0" fontId="16" fillId="0" borderId="16" xfId="0" applyFont="1" applyBorder="1" applyAlignment="1" applyProtection="1">
      <alignment horizontal="center" vertical="center" shrinkToFit="1"/>
      <protection/>
    </xf>
    <xf numFmtId="0" fontId="9" fillId="44" borderId="0" xfId="0" applyFont="1" applyFill="1" applyAlignment="1" applyProtection="1">
      <alignment horizontal="center" vertical="center"/>
      <protection/>
    </xf>
    <xf numFmtId="0" fontId="28" fillId="0" borderId="18" xfId="0" applyFont="1" applyBorder="1" applyAlignment="1" applyProtection="1">
      <alignment horizontal="center" vertical="center" shrinkToFit="1"/>
      <protection/>
    </xf>
    <xf numFmtId="0" fontId="16" fillId="0" borderId="98" xfId="0" applyFont="1" applyBorder="1" applyAlignment="1" applyProtection="1">
      <alignment horizontal="center" vertical="center"/>
      <protection/>
    </xf>
    <xf numFmtId="0" fontId="16" fillId="0" borderId="31"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28" fillId="0" borderId="18" xfId="0" applyFont="1" applyBorder="1" applyAlignment="1" applyProtection="1">
      <alignment horizontal="center" vertical="center"/>
      <protection/>
    </xf>
    <xf numFmtId="0" fontId="28" fillId="0" borderId="0" xfId="0" applyFont="1" applyAlignment="1">
      <alignment vertical="top" wrapText="1"/>
    </xf>
    <xf numFmtId="0" fontId="10" fillId="0" borderId="99" xfId="0" applyFont="1" applyBorder="1" applyAlignment="1">
      <alignment horizontal="center" vertical="center"/>
    </xf>
    <xf numFmtId="0" fontId="10" fillId="0" borderId="100" xfId="0" applyFont="1" applyBorder="1" applyAlignment="1">
      <alignment horizontal="center" vertical="center"/>
    </xf>
    <xf numFmtId="0" fontId="18" fillId="0" borderId="0" xfId="0" applyFont="1" applyAlignment="1">
      <alignment horizontal="center" vertical="center"/>
    </xf>
    <xf numFmtId="0" fontId="18" fillId="0" borderId="76" xfId="0" applyFont="1" applyBorder="1" applyAlignment="1">
      <alignment horizontal="center" vertical="center"/>
    </xf>
    <xf numFmtId="0" fontId="18" fillId="0" borderId="84" xfId="0" applyFont="1" applyBorder="1" applyAlignment="1">
      <alignment horizontal="center" vertical="center" shrinkToFit="1"/>
    </xf>
    <xf numFmtId="0" fontId="18" fillId="0" borderId="85" xfId="0" applyFont="1" applyBorder="1" applyAlignment="1">
      <alignment horizontal="center" vertical="center" shrinkToFit="1"/>
    </xf>
    <xf numFmtId="0" fontId="18" fillId="0" borderId="86" xfId="0" applyFont="1" applyBorder="1" applyAlignment="1">
      <alignment horizontal="center" vertical="center" shrinkToFit="1"/>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16" fillId="0" borderId="103" xfId="0" applyFont="1" applyBorder="1" applyAlignment="1">
      <alignment horizontal="center" vertical="center"/>
    </xf>
    <xf numFmtId="0" fontId="16" fillId="0" borderId="104" xfId="0" applyFont="1" applyBorder="1" applyAlignment="1">
      <alignment horizontal="center" vertical="center"/>
    </xf>
    <xf numFmtId="0" fontId="16" fillId="0" borderId="105" xfId="0" applyFont="1" applyBorder="1" applyAlignment="1">
      <alignment horizontal="center" vertical="center"/>
    </xf>
    <xf numFmtId="0" fontId="16" fillId="0" borderId="106" xfId="0" applyFont="1" applyBorder="1" applyAlignment="1">
      <alignment horizontal="center" vertical="center"/>
    </xf>
    <xf numFmtId="0" fontId="20" fillId="0" borderId="0" xfId="0" applyFont="1" applyAlignment="1">
      <alignment horizontal="center" vertical="center"/>
    </xf>
    <xf numFmtId="0" fontId="10" fillId="0" borderId="107" xfId="0" applyFont="1" applyBorder="1" applyAlignment="1">
      <alignment vertical="center"/>
    </xf>
    <xf numFmtId="0" fontId="10" fillId="0" borderId="10" xfId="0" applyFont="1" applyBorder="1" applyAlignment="1">
      <alignment vertical="center"/>
    </xf>
    <xf numFmtId="0" fontId="14" fillId="0" borderId="0" xfId="0" applyFont="1" applyAlignment="1">
      <alignment horizontal="center" vertical="center"/>
    </xf>
    <xf numFmtId="0" fontId="14" fillId="0" borderId="0" xfId="0" applyFont="1" applyBorder="1" applyAlignment="1">
      <alignment vertical="center" shrinkToFit="1"/>
    </xf>
    <xf numFmtId="0" fontId="34" fillId="0" borderId="14" xfId="0" applyFont="1" applyBorder="1" applyAlignment="1">
      <alignment horizontal="center" vertical="center" wrapText="1"/>
    </xf>
    <xf numFmtId="0" fontId="34" fillId="0" borderId="108" xfId="0" applyFont="1" applyBorder="1" applyAlignment="1">
      <alignment horizontal="center" vertical="center" wrapText="1"/>
    </xf>
    <xf numFmtId="0" fontId="7" fillId="0" borderId="0" xfId="0" applyFont="1" applyFill="1" applyAlignment="1">
      <alignment vertical="top" wrapText="1"/>
    </xf>
    <xf numFmtId="0" fontId="10" fillId="0" borderId="10" xfId="0" applyFont="1" applyBorder="1" applyAlignment="1">
      <alignment horizontal="center" vertical="center"/>
    </xf>
    <xf numFmtId="0" fontId="10" fillId="0" borderId="107"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09" xfId="0" applyFont="1" applyBorder="1" applyAlignment="1">
      <alignment horizontal="distributed" vertical="center" wrapText="1"/>
    </xf>
    <xf numFmtId="0" fontId="10" fillId="0" borderId="109"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18" xfId="0" applyFont="1" applyBorder="1" applyAlignment="1">
      <alignment horizontal="distributed"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vertical="center"/>
    </xf>
    <xf numFmtId="0" fontId="10" fillId="0" borderId="0" xfId="0" applyFont="1" applyBorder="1" applyAlignment="1">
      <alignment horizontal="distributed" vertical="center" wrapText="1"/>
    </xf>
    <xf numFmtId="0" fontId="10" fillId="0" borderId="107" xfId="0" applyFont="1" applyBorder="1" applyAlignment="1">
      <alignment horizontal="left" vertical="center" wrapText="1"/>
    </xf>
    <xf numFmtId="0" fontId="10" fillId="0" borderId="109" xfId="0" applyFont="1" applyBorder="1" applyAlignment="1">
      <alignment horizontal="left" vertical="center"/>
    </xf>
    <xf numFmtId="0" fontId="34" fillId="0" borderId="15" xfId="0" applyFont="1" applyBorder="1" applyAlignment="1">
      <alignment horizontal="center" vertical="center"/>
    </xf>
    <xf numFmtId="0" fontId="34" fillId="0" borderId="108" xfId="0" applyFont="1" applyBorder="1" applyAlignment="1">
      <alignment vertical="center" wrapText="1"/>
    </xf>
    <xf numFmtId="0" fontId="34" fillId="0" borderId="15" xfId="0" applyFont="1" applyBorder="1" applyAlignment="1">
      <alignment vertical="center" wrapText="1"/>
    </xf>
    <xf numFmtId="0" fontId="9" fillId="49" borderId="0" xfId="0" applyFont="1" applyFill="1" applyBorder="1" applyAlignment="1">
      <alignment horizontal="center" vertical="center"/>
    </xf>
    <xf numFmtId="0" fontId="34" fillId="0" borderId="12" xfId="0" applyFont="1" applyBorder="1" applyAlignment="1">
      <alignment vertical="center"/>
    </xf>
    <xf numFmtId="0" fontId="34" fillId="0" borderId="22" xfId="0" applyFont="1" applyBorder="1" applyAlignment="1">
      <alignment vertical="center"/>
    </xf>
    <xf numFmtId="0" fontId="34" fillId="0" borderId="15" xfId="0" applyFont="1" applyBorder="1" applyAlignment="1">
      <alignment horizontal="center" vertical="center" wrapText="1"/>
    </xf>
    <xf numFmtId="0" fontId="10" fillId="0" borderId="107" xfId="0" applyFont="1" applyBorder="1" applyAlignment="1">
      <alignment horizontal="distributed" vertical="center"/>
    </xf>
    <xf numFmtId="0" fontId="10" fillId="0" borderId="109" xfId="0" applyFont="1" applyBorder="1" applyAlignment="1">
      <alignment horizontal="distributed" vertical="center"/>
    </xf>
    <xf numFmtId="0" fontId="28" fillId="0" borderId="0" xfId="0" applyFont="1" applyFill="1" applyAlignment="1">
      <alignment vertical="top" wrapText="1"/>
    </xf>
    <xf numFmtId="0" fontId="14" fillId="0" borderId="0" xfId="0" applyFont="1" applyAlignment="1">
      <alignment horizontal="left" vertical="center" wrapText="1"/>
    </xf>
    <xf numFmtId="49" fontId="12" fillId="33" borderId="13" xfId="0" applyNumberFormat="1" applyFont="1" applyFill="1" applyBorder="1" applyAlignment="1" applyProtection="1">
      <alignment horizontal="right" vertical="center" shrinkToFit="1"/>
      <protection locked="0"/>
    </xf>
    <xf numFmtId="49" fontId="12" fillId="33" borderId="13" xfId="0" applyNumberFormat="1" applyFont="1" applyFill="1" applyBorder="1" applyAlignment="1" applyProtection="1">
      <alignmen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
    <dxf>
      <fill>
        <patternFill>
          <bgColor theme="8" tint="0.7999799847602844"/>
        </patternFill>
      </fill>
    </dxf>
    <dxf>
      <fill>
        <patternFill>
          <bgColor rgb="FFFF0000"/>
        </patternFill>
      </fill>
    </dxf>
    <dxf>
      <fill>
        <patternFill>
          <bgColor rgb="FFFFFFCC"/>
        </patternFill>
      </fill>
    </dxf>
    <dxf>
      <font>
        <b/>
        <i val="0"/>
        <color rgb="FFFF0000"/>
      </font>
      <fill>
        <patternFill>
          <bgColor rgb="FFFFFF00"/>
        </patternFill>
      </fill>
    </dxf>
    <dxf>
      <fill>
        <patternFill>
          <bgColor rgb="FFFF0000"/>
        </patternFill>
      </fill>
    </dxf>
    <dxf>
      <font>
        <b val="0"/>
        <i val="0"/>
      </font>
      <fill>
        <patternFill>
          <bgColor rgb="FFFFFFCC"/>
        </patternFill>
      </fill>
    </dxf>
    <dxf>
      <fill>
        <patternFill>
          <bgColor theme="8" tint="0.7999799847602844"/>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361950</xdr:colOff>
      <xdr:row>4</xdr:row>
      <xdr:rowOff>133350</xdr:rowOff>
    </xdr:from>
    <xdr:to>
      <xdr:col>14</xdr:col>
      <xdr:colOff>666750</xdr:colOff>
      <xdr:row>6</xdr:row>
      <xdr:rowOff>47625</xdr:rowOff>
    </xdr:to>
    <xdr:sp>
      <xdr:nvSpPr>
        <xdr:cNvPr id="1" name="フリーフォーム: 図形 1"/>
        <xdr:cNvSpPr>
          <a:spLocks/>
        </xdr:cNvSpPr>
      </xdr:nvSpPr>
      <xdr:spPr>
        <a:xfrm>
          <a:off x="4191000" y="742950"/>
          <a:ext cx="304800" cy="523875"/>
        </a:xfrm>
        <a:custGeom>
          <a:pathLst>
            <a:path h="526142" w="326571">
              <a:moveTo>
                <a:pt x="0" y="526142"/>
              </a:moveTo>
              <a:lnTo>
                <a:pt x="0" y="0"/>
              </a:lnTo>
              <a:lnTo>
                <a:pt x="326571" y="0"/>
              </a:lnTo>
            </a:path>
          </a:pathLst>
        </a:cu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361950</xdr:colOff>
      <xdr:row>5</xdr:row>
      <xdr:rowOff>104775</xdr:rowOff>
    </xdr:from>
    <xdr:to>
      <xdr:col>15</xdr:col>
      <xdr:colOff>647700</xdr:colOff>
      <xdr:row>6</xdr:row>
      <xdr:rowOff>85725</xdr:rowOff>
    </xdr:to>
    <xdr:sp>
      <xdr:nvSpPr>
        <xdr:cNvPr id="2" name="フリーフォーム: 図形 7"/>
        <xdr:cNvSpPr>
          <a:spLocks/>
        </xdr:cNvSpPr>
      </xdr:nvSpPr>
      <xdr:spPr>
        <a:xfrm>
          <a:off x="4895850" y="1019175"/>
          <a:ext cx="285750" cy="285750"/>
        </a:xfrm>
        <a:custGeom>
          <a:pathLst>
            <a:path h="526142" w="326571">
              <a:moveTo>
                <a:pt x="0" y="526142"/>
              </a:moveTo>
              <a:lnTo>
                <a:pt x="0" y="0"/>
              </a:lnTo>
              <a:lnTo>
                <a:pt x="326571" y="0"/>
              </a:lnTo>
            </a:path>
          </a:pathLst>
        </a:cu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647700</xdr:colOff>
      <xdr:row>3</xdr:row>
      <xdr:rowOff>295275</xdr:rowOff>
    </xdr:from>
    <xdr:ext cx="3009900" cy="266700"/>
    <xdr:sp>
      <xdr:nvSpPr>
        <xdr:cNvPr id="3" name="テキスト ボックス 2"/>
        <xdr:cNvSpPr txBox="1">
          <a:spLocks noChangeArrowheads="1"/>
        </xdr:cNvSpPr>
      </xdr:nvSpPr>
      <xdr:spPr>
        <a:xfrm>
          <a:off x="4476750" y="600075"/>
          <a:ext cx="30099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LIFESAVERS</a:t>
          </a:r>
          <a:r>
            <a:rPr lang="en-US" cap="none" sz="1100" b="0" i="0" u="none" baseline="0">
              <a:solidFill>
                <a:srgbClr val="000000"/>
              </a:solidFill>
              <a:latin typeface="ＭＳ Ｐゴシック"/>
              <a:ea typeface="ＭＳ Ｐゴシック"/>
              <a:cs typeface="ＭＳ Ｐゴシック"/>
            </a:rPr>
            <a:t>システムを利用される方に付与される</a:t>
          </a:r>
          <a:r>
            <a:rPr lang="en-US" cap="none" sz="1100" b="0" i="0" u="none" baseline="0">
              <a:solidFill>
                <a:srgbClr val="000000"/>
              </a:solidFill>
              <a:latin typeface="Calibri"/>
              <a:ea typeface="Calibri"/>
              <a:cs typeface="Calibri"/>
            </a:rPr>
            <a:t>ID</a:t>
          </a:r>
        </a:p>
      </xdr:txBody>
    </xdr:sp>
    <xdr:clientData/>
  </xdr:oneCellAnchor>
  <xdr:oneCellAnchor>
    <xdr:from>
      <xdr:col>15</xdr:col>
      <xdr:colOff>619125</xdr:colOff>
      <xdr:row>4</xdr:row>
      <xdr:rowOff>276225</xdr:rowOff>
    </xdr:from>
    <xdr:ext cx="3371850" cy="266700"/>
    <xdr:sp>
      <xdr:nvSpPr>
        <xdr:cNvPr id="4" name="テキスト ボックス 8"/>
        <xdr:cNvSpPr txBox="1">
          <a:spLocks noChangeArrowheads="1"/>
        </xdr:cNvSpPr>
      </xdr:nvSpPr>
      <xdr:spPr>
        <a:xfrm>
          <a:off x="5153025" y="885825"/>
          <a:ext cx="33718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クラブや都道府県に所属し、活動される方に付与される</a:t>
          </a:r>
          <a:r>
            <a:rPr lang="en-US" cap="none" sz="1100" b="0" i="0" u="none" baseline="0">
              <a:solidFill>
                <a:srgbClr val="000000"/>
              </a:solidFill>
              <a:latin typeface="Calibri"/>
              <a:ea typeface="Calibri"/>
              <a:cs typeface="Calibri"/>
            </a:rPr>
            <a:t>ID</a:t>
          </a:r>
        </a:p>
      </xdr:txBody>
    </xdr:sp>
    <xdr:clientData/>
  </xdr:oneCellAnchor>
  <xdr:twoCellAnchor>
    <xdr:from>
      <xdr:col>25</xdr:col>
      <xdr:colOff>419100</xdr:colOff>
      <xdr:row>5</xdr:row>
      <xdr:rowOff>142875</xdr:rowOff>
    </xdr:from>
    <xdr:to>
      <xdr:col>25</xdr:col>
      <xdr:colOff>714375</xdr:colOff>
      <xdr:row>6</xdr:row>
      <xdr:rowOff>95250</xdr:rowOff>
    </xdr:to>
    <xdr:sp>
      <xdr:nvSpPr>
        <xdr:cNvPr id="5" name="フリーフォーム: 図形 9"/>
        <xdr:cNvSpPr>
          <a:spLocks/>
        </xdr:cNvSpPr>
      </xdr:nvSpPr>
      <xdr:spPr>
        <a:xfrm>
          <a:off x="8715375" y="1057275"/>
          <a:ext cx="304800" cy="257175"/>
        </a:xfrm>
        <a:custGeom>
          <a:pathLst>
            <a:path h="526142" w="326571">
              <a:moveTo>
                <a:pt x="0" y="526142"/>
              </a:moveTo>
              <a:lnTo>
                <a:pt x="0" y="0"/>
              </a:lnTo>
              <a:lnTo>
                <a:pt x="326571" y="0"/>
              </a:lnTo>
            </a:path>
          </a:pathLst>
        </a:cu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25</xdr:col>
      <xdr:colOff>647700</xdr:colOff>
      <xdr:row>5</xdr:row>
      <xdr:rowOff>19050</xdr:rowOff>
    </xdr:from>
    <xdr:ext cx="1247775" cy="276225"/>
    <xdr:sp>
      <xdr:nvSpPr>
        <xdr:cNvPr id="6" name="テキスト ボックス 10"/>
        <xdr:cNvSpPr txBox="1">
          <a:spLocks noChangeArrowheads="1"/>
        </xdr:cNvSpPr>
      </xdr:nvSpPr>
      <xdr:spPr>
        <a:xfrm>
          <a:off x="8943975" y="933450"/>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中学生は記入不要</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333375</xdr:colOff>
      <xdr:row>4</xdr:row>
      <xdr:rowOff>161925</xdr:rowOff>
    </xdr:from>
    <xdr:to>
      <xdr:col>14</xdr:col>
      <xdr:colOff>647700</xdr:colOff>
      <xdr:row>6</xdr:row>
      <xdr:rowOff>66675</xdr:rowOff>
    </xdr:to>
    <xdr:sp>
      <xdr:nvSpPr>
        <xdr:cNvPr id="1" name="フリーフォーム: 図形 6"/>
        <xdr:cNvSpPr>
          <a:spLocks/>
        </xdr:cNvSpPr>
      </xdr:nvSpPr>
      <xdr:spPr>
        <a:xfrm>
          <a:off x="4162425" y="771525"/>
          <a:ext cx="304800" cy="514350"/>
        </a:xfrm>
        <a:custGeom>
          <a:pathLst>
            <a:path h="526142" w="326571">
              <a:moveTo>
                <a:pt x="0" y="526142"/>
              </a:moveTo>
              <a:lnTo>
                <a:pt x="0" y="0"/>
              </a:lnTo>
              <a:lnTo>
                <a:pt x="326571" y="0"/>
              </a:lnTo>
            </a:path>
          </a:pathLst>
        </a:custGeom>
        <a:noFill/>
        <a:ln w="2540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361950</xdr:colOff>
      <xdr:row>5</xdr:row>
      <xdr:rowOff>123825</xdr:rowOff>
    </xdr:from>
    <xdr:to>
      <xdr:col>15</xdr:col>
      <xdr:colOff>666750</xdr:colOff>
      <xdr:row>6</xdr:row>
      <xdr:rowOff>66675</xdr:rowOff>
    </xdr:to>
    <xdr:sp>
      <xdr:nvSpPr>
        <xdr:cNvPr id="2" name="フリーフォーム: 図形 7"/>
        <xdr:cNvSpPr>
          <a:spLocks/>
        </xdr:cNvSpPr>
      </xdr:nvSpPr>
      <xdr:spPr>
        <a:xfrm>
          <a:off x="4895850" y="1038225"/>
          <a:ext cx="304800" cy="247650"/>
        </a:xfrm>
        <a:custGeom>
          <a:pathLst>
            <a:path h="526142" w="326571">
              <a:moveTo>
                <a:pt x="0" y="526142"/>
              </a:moveTo>
              <a:lnTo>
                <a:pt x="0" y="0"/>
              </a:lnTo>
              <a:lnTo>
                <a:pt x="326571" y="0"/>
              </a:lnTo>
            </a:path>
          </a:pathLst>
        </a:custGeom>
        <a:noFill/>
        <a:ln w="2540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14</xdr:col>
      <xdr:colOff>619125</xdr:colOff>
      <xdr:row>4</xdr:row>
      <xdr:rowOff>9525</xdr:rowOff>
    </xdr:from>
    <xdr:ext cx="3009900" cy="276225"/>
    <xdr:sp>
      <xdr:nvSpPr>
        <xdr:cNvPr id="3" name="テキスト ボックス 8"/>
        <xdr:cNvSpPr txBox="1">
          <a:spLocks noChangeArrowheads="1"/>
        </xdr:cNvSpPr>
      </xdr:nvSpPr>
      <xdr:spPr>
        <a:xfrm>
          <a:off x="4448175" y="619125"/>
          <a:ext cx="30099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LIFESAVERS</a:t>
          </a:r>
          <a:r>
            <a:rPr lang="en-US" cap="none" sz="1100" b="0" i="0" u="none" baseline="0">
              <a:solidFill>
                <a:srgbClr val="000000"/>
              </a:solidFill>
              <a:latin typeface="ＭＳ Ｐゴシック"/>
              <a:ea typeface="ＭＳ Ｐゴシック"/>
              <a:cs typeface="ＭＳ Ｐゴシック"/>
            </a:rPr>
            <a:t>システムを利用される方に付与される</a:t>
          </a:r>
          <a:r>
            <a:rPr lang="en-US" cap="none" sz="1100" b="0" i="0" u="none" baseline="0">
              <a:solidFill>
                <a:srgbClr val="000000"/>
              </a:solidFill>
              <a:latin typeface="Calibri"/>
              <a:ea typeface="Calibri"/>
              <a:cs typeface="Calibri"/>
            </a:rPr>
            <a:t>ID</a:t>
          </a:r>
        </a:p>
      </xdr:txBody>
    </xdr:sp>
    <xdr:clientData/>
  </xdr:oneCellAnchor>
  <xdr:oneCellAnchor>
    <xdr:from>
      <xdr:col>15</xdr:col>
      <xdr:colOff>600075</xdr:colOff>
      <xdr:row>4</xdr:row>
      <xdr:rowOff>295275</xdr:rowOff>
    </xdr:from>
    <xdr:ext cx="3362325" cy="276225"/>
    <xdr:sp>
      <xdr:nvSpPr>
        <xdr:cNvPr id="4" name="テキスト ボックス 9"/>
        <xdr:cNvSpPr txBox="1">
          <a:spLocks noChangeArrowheads="1"/>
        </xdr:cNvSpPr>
      </xdr:nvSpPr>
      <xdr:spPr>
        <a:xfrm>
          <a:off x="5133975" y="904875"/>
          <a:ext cx="3362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クラブや都道府県に所属し、活動される方に付与される</a:t>
          </a:r>
          <a:r>
            <a:rPr lang="en-US" cap="none" sz="1100" b="0" i="0" u="none" baseline="0">
              <a:solidFill>
                <a:srgbClr val="000000"/>
              </a:solidFill>
              <a:latin typeface="Calibri"/>
              <a:ea typeface="Calibri"/>
              <a:cs typeface="Calibri"/>
            </a:rPr>
            <a:t>ID</a:t>
          </a:r>
        </a:p>
      </xdr:txBody>
    </xdr:sp>
    <xdr:clientData/>
  </xdr:oneCellAnchor>
  <xdr:twoCellAnchor>
    <xdr:from>
      <xdr:col>25</xdr:col>
      <xdr:colOff>409575</xdr:colOff>
      <xdr:row>5</xdr:row>
      <xdr:rowOff>161925</xdr:rowOff>
    </xdr:from>
    <xdr:to>
      <xdr:col>25</xdr:col>
      <xdr:colOff>714375</xdr:colOff>
      <xdr:row>6</xdr:row>
      <xdr:rowOff>104775</xdr:rowOff>
    </xdr:to>
    <xdr:sp>
      <xdr:nvSpPr>
        <xdr:cNvPr id="5" name="フリーフォーム: 図形 10"/>
        <xdr:cNvSpPr>
          <a:spLocks/>
        </xdr:cNvSpPr>
      </xdr:nvSpPr>
      <xdr:spPr>
        <a:xfrm>
          <a:off x="8705850" y="1076325"/>
          <a:ext cx="304800" cy="247650"/>
        </a:xfrm>
        <a:custGeom>
          <a:pathLst>
            <a:path h="526142" w="326571">
              <a:moveTo>
                <a:pt x="0" y="526142"/>
              </a:moveTo>
              <a:lnTo>
                <a:pt x="0" y="0"/>
              </a:lnTo>
              <a:lnTo>
                <a:pt x="326571" y="0"/>
              </a:lnTo>
            </a:path>
          </a:pathLst>
        </a:custGeom>
        <a:noFill/>
        <a:ln w="2540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25</xdr:col>
      <xdr:colOff>647700</xdr:colOff>
      <xdr:row>5</xdr:row>
      <xdr:rowOff>38100</xdr:rowOff>
    </xdr:from>
    <xdr:ext cx="1247775" cy="276225"/>
    <xdr:sp>
      <xdr:nvSpPr>
        <xdr:cNvPr id="6" name="テキスト ボックス 11"/>
        <xdr:cNvSpPr txBox="1">
          <a:spLocks noChangeArrowheads="1"/>
        </xdr:cNvSpPr>
      </xdr:nvSpPr>
      <xdr:spPr>
        <a:xfrm>
          <a:off x="8943975" y="952500"/>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中学生は記入不要</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10200" cy="495300"/>
    <xdr:sp>
      <xdr:nvSpPr>
        <xdr:cNvPr id="1" name="角丸四角形 2"/>
        <xdr:cNvSpPr>
          <a:spLocks/>
        </xdr:cNvSpPr>
      </xdr:nvSpPr>
      <xdr:spPr>
        <a:xfrm>
          <a:off x="704850" y="2057400"/>
          <a:ext cx="5410200" cy="495300"/>
        </a:xfrm>
        <a:prstGeom prst="roundRect">
          <a:avLst/>
        </a:prstGeom>
        <a:solidFill>
          <a:srgbClr val="CCFFCC"/>
        </a:solidFill>
        <a:ln w="19050" cmpd="sng">
          <a:solidFill>
            <a:srgbClr val="FF0000"/>
          </a:solidFill>
          <a:headEnd type="none"/>
          <a:tailEnd type="none"/>
        </a:ln>
      </xdr:spPr>
      <xdr:txBody>
        <a:bodyPr vertOverflow="clip" wrap="square" lIns="20160" tIns="20160" rIns="20160" bIns="20160" anchor="ctr"/>
        <a:p>
          <a:pPr algn="ctr">
            <a:defRPr/>
          </a:pPr>
          <a:r>
            <a:rPr lang="en-US" cap="none" sz="1200" b="1" i="0" u="none" baseline="0">
              <a:solidFill>
                <a:srgbClr val="FF0000"/>
              </a:solidFill>
            </a:rPr>
            <a:t>集計作業用のシートです。各チームの担当者は設定等を変更しないこと。</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C227"/>
  <sheetViews>
    <sheetView tabSelected="1" zoomScale="55" zoomScaleNormal="55" zoomScaleSheetLayoutView="90" zoomScalePageLayoutView="0" workbookViewId="0" topLeftCell="A1">
      <selection activeCell="D7" sqref="D7:U7"/>
    </sheetView>
  </sheetViews>
  <sheetFormatPr defaultColWidth="9.00390625" defaultRowHeight="15"/>
  <cols>
    <col min="1" max="45" width="4.57421875" style="13" customWidth="1"/>
    <col min="46" max="46" width="4.140625" style="13" hidden="1" customWidth="1"/>
    <col min="47" max="47" width="4.57421875" style="16" hidden="1" customWidth="1"/>
    <col min="48" max="51" width="20.57421875" style="16" hidden="1" customWidth="1"/>
    <col min="52" max="53" width="20.57421875" style="13" hidden="1" customWidth="1"/>
    <col min="54" max="54" width="9.00390625" style="13" hidden="1" customWidth="1"/>
    <col min="55" max="55" width="9.00390625" style="13" customWidth="1"/>
    <col min="56" max="16384" width="9.00390625" style="13" customWidth="1"/>
  </cols>
  <sheetData>
    <row r="1" spans="1:54" ht="24" customHeight="1">
      <c r="A1" s="322" t="s">
        <v>543</v>
      </c>
      <c r="B1" s="322"/>
      <c r="C1" s="322"/>
      <c r="D1" s="322"/>
      <c r="E1" s="322"/>
      <c r="F1" s="322"/>
      <c r="G1" s="322"/>
      <c r="H1" s="322"/>
      <c r="I1" s="322"/>
      <c r="J1" s="322"/>
      <c r="L1" s="97" t="s">
        <v>67</v>
      </c>
      <c r="M1" s="331" t="str">
        <f>AV32</f>
        <v>第45回全日本ライフセービング選手権大会</v>
      </c>
      <c r="N1" s="331"/>
      <c r="O1" s="331"/>
      <c r="P1" s="331"/>
      <c r="Q1" s="331"/>
      <c r="R1" s="331"/>
      <c r="S1" s="331"/>
      <c r="T1" s="331"/>
      <c r="U1" s="331"/>
      <c r="V1" s="331"/>
      <c r="W1" s="331"/>
      <c r="X1" s="331"/>
      <c r="Y1" s="331"/>
      <c r="Z1" s="331"/>
      <c r="AA1" s="331"/>
      <c r="AB1" s="331"/>
      <c r="AC1" s="331"/>
      <c r="AD1" s="331"/>
      <c r="AE1" s="331"/>
      <c r="AF1" s="331"/>
      <c r="AG1" s="331"/>
      <c r="AH1" s="331"/>
      <c r="AI1" s="332" t="str">
        <f>IF(AG7="","",VLOOKUP(AG7,$AV$36:$AW$41,2,0))</f>
        <v>南関東</v>
      </c>
      <c r="AJ1" s="332"/>
      <c r="AK1" s="333"/>
      <c r="AL1" s="305"/>
      <c r="AM1" s="306"/>
      <c r="AN1" s="307"/>
      <c r="AO1" s="320" t="s">
        <v>644</v>
      </c>
      <c r="AP1" s="321"/>
      <c r="AQ1" s="321"/>
      <c r="AT1" s="135"/>
      <c r="AU1" s="117" t="s">
        <v>107</v>
      </c>
      <c r="AV1" s="117" t="s">
        <v>107</v>
      </c>
      <c r="AW1" s="117" t="s">
        <v>107</v>
      </c>
      <c r="AX1" s="117" t="s">
        <v>107</v>
      </c>
      <c r="AY1" s="117" t="s">
        <v>107</v>
      </c>
      <c r="AZ1" s="117" t="s">
        <v>107</v>
      </c>
      <c r="BA1" s="117" t="s">
        <v>107</v>
      </c>
      <c r="BB1" s="136"/>
    </row>
    <row r="2" spans="1:49" ht="27.75" customHeight="1" thickBot="1">
      <c r="A2" s="344" t="s">
        <v>694</v>
      </c>
      <c r="B2" s="344"/>
      <c r="C2" s="344"/>
      <c r="D2" s="97" t="s">
        <v>68</v>
      </c>
      <c r="E2" s="359" t="s">
        <v>357</v>
      </c>
      <c r="F2" s="359"/>
      <c r="G2" s="327">
        <f>IF(AG7="",AV44,VLOOKUP(AG7,$AV$45:$AW$50,2,0))</f>
        <v>43722</v>
      </c>
      <c r="H2" s="328"/>
      <c r="I2" s="328"/>
      <c r="J2" s="329"/>
      <c r="K2" s="15"/>
      <c r="L2" s="16"/>
      <c r="M2" s="14"/>
      <c r="N2" s="17"/>
      <c r="O2" s="17"/>
      <c r="P2" s="17"/>
      <c r="Q2" s="17"/>
      <c r="AI2" s="332"/>
      <c r="AJ2" s="332"/>
      <c r="AK2" s="333"/>
      <c r="AL2" s="308"/>
      <c r="AM2" s="309"/>
      <c r="AN2" s="310"/>
      <c r="AO2" s="320"/>
      <c r="AP2" s="321"/>
      <c r="AQ2" s="321"/>
      <c r="AU2" s="61" t="s">
        <v>401</v>
      </c>
      <c r="AW2" s="118"/>
    </row>
    <row r="3" spans="1:43" ht="27.75" customHeight="1" thickBot="1" thickTop="1">
      <c r="A3" s="16"/>
      <c r="B3" s="16"/>
      <c r="C3" s="16"/>
      <c r="D3" s="16"/>
      <c r="F3" s="121"/>
      <c r="G3" s="121"/>
      <c r="H3" s="122"/>
      <c r="I3" s="123"/>
      <c r="J3" s="123"/>
      <c r="L3" s="143" t="s">
        <v>69</v>
      </c>
      <c r="M3" s="345" t="s">
        <v>353</v>
      </c>
      <c r="N3" s="345"/>
      <c r="O3" s="346"/>
      <c r="P3" s="356" t="str">
        <f>AV53</f>
        <v>2019年8月12日（祝月） ﾒｰﾙ送信23：59まで / 同意書のみ郵送(当日消印有効)</v>
      </c>
      <c r="Q3" s="357"/>
      <c r="R3" s="357"/>
      <c r="S3" s="357"/>
      <c r="T3" s="357"/>
      <c r="U3" s="357"/>
      <c r="V3" s="357"/>
      <c r="W3" s="357"/>
      <c r="X3" s="357"/>
      <c r="Y3" s="357"/>
      <c r="Z3" s="357"/>
      <c r="AA3" s="357"/>
      <c r="AB3" s="357"/>
      <c r="AC3" s="357"/>
      <c r="AD3" s="357"/>
      <c r="AE3" s="357"/>
      <c r="AF3" s="357"/>
      <c r="AG3" s="357"/>
      <c r="AH3" s="357"/>
      <c r="AI3" s="357"/>
      <c r="AJ3" s="358"/>
      <c r="AL3" s="18"/>
      <c r="AM3" s="18"/>
      <c r="AN3" s="18"/>
      <c r="AO3" s="18"/>
      <c r="AP3" s="18"/>
      <c r="AQ3" s="18"/>
    </row>
    <row r="4" spans="1:43" ht="27.75" customHeight="1" thickTop="1">
      <c r="A4" s="18"/>
      <c r="B4" s="18"/>
      <c r="C4" s="18"/>
      <c r="D4" s="18"/>
      <c r="F4" s="44"/>
      <c r="G4" s="44"/>
      <c r="H4" s="15"/>
      <c r="L4" s="19"/>
      <c r="M4" s="19"/>
      <c r="N4" s="19"/>
      <c r="O4" s="19"/>
      <c r="P4" s="19"/>
      <c r="Q4" s="19"/>
      <c r="R4" s="19"/>
      <c r="S4" s="19"/>
      <c r="T4" s="19"/>
      <c r="U4" s="19"/>
      <c r="V4" s="19"/>
      <c r="W4" s="19"/>
      <c r="X4" s="19"/>
      <c r="Y4" s="19"/>
      <c r="Z4" s="19"/>
      <c r="AA4" s="19"/>
      <c r="AB4" s="19"/>
      <c r="AC4" s="19"/>
      <c r="AL4" s="18"/>
      <c r="AM4" s="18"/>
      <c r="AN4" s="18"/>
      <c r="AO4" s="18"/>
      <c r="AP4" s="18"/>
      <c r="AQ4" s="18"/>
    </row>
    <row r="5" spans="1:18" ht="27.75" customHeight="1">
      <c r="A5" s="41" t="s">
        <v>409</v>
      </c>
      <c r="B5" s="21"/>
      <c r="C5" s="21"/>
      <c r="D5" s="21"/>
      <c r="E5" s="21"/>
      <c r="F5" s="21"/>
      <c r="G5" s="22"/>
      <c r="H5" s="22"/>
      <c r="I5" s="23"/>
      <c r="J5" s="23"/>
      <c r="K5" s="23"/>
      <c r="L5" s="23"/>
      <c r="M5" s="23"/>
      <c r="N5" s="23"/>
      <c r="O5" s="23"/>
      <c r="P5" s="23"/>
      <c r="Q5" s="24"/>
      <c r="R5" s="24"/>
    </row>
    <row r="6" spans="1:38" ht="27.75" customHeight="1" thickBot="1">
      <c r="A6" s="96" t="s">
        <v>60</v>
      </c>
      <c r="B6" s="25" t="s">
        <v>61</v>
      </c>
      <c r="C6" s="21"/>
      <c r="D6" s="21"/>
      <c r="E6" s="39" t="s">
        <v>950</v>
      </c>
      <c r="F6" s="21"/>
      <c r="G6" s="23"/>
      <c r="H6" s="20"/>
      <c r="I6" s="23"/>
      <c r="J6" s="23"/>
      <c r="K6" s="23"/>
      <c r="L6" s="23"/>
      <c r="M6" s="23"/>
      <c r="N6" s="23"/>
      <c r="O6" s="23"/>
      <c r="P6" s="23"/>
      <c r="Q6" s="24"/>
      <c r="R6" s="24"/>
      <c r="W6" s="96"/>
      <c r="X6" s="25"/>
      <c r="AG6" s="96" t="s">
        <v>62</v>
      </c>
      <c r="AH6" s="25" t="s">
        <v>340</v>
      </c>
      <c r="AL6" s="40"/>
    </row>
    <row r="7" spans="1:39" ht="27.75" customHeight="1">
      <c r="A7" s="347" t="s">
        <v>98</v>
      </c>
      <c r="B7" s="348"/>
      <c r="C7" s="349"/>
      <c r="D7" s="350"/>
      <c r="E7" s="351"/>
      <c r="F7" s="351"/>
      <c r="G7" s="351"/>
      <c r="H7" s="351"/>
      <c r="I7" s="351"/>
      <c r="J7" s="351"/>
      <c r="K7" s="351"/>
      <c r="L7" s="351"/>
      <c r="M7" s="351"/>
      <c r="N7" s="351"/>
      <c r="O7" s="351"/>
      <c r="P7" s="351"/>
      <c r="Q7" s="351"/>
      <c r="R7" s="351"/>
      <c r="S7" s="351"/>
      <c r="T7" s="351"/>
      <c r="U7" s="352"/>
      <c r="V7" s="31"/>
      <c r="W7" s="213"/>
      <c r="X7" s="213"/>
      <c r="Y7" s="213"/>
      <c r="Z7" s="213"/>
      <c r="AA7" s="213"/>
      <c r="AB7" s="165"/>
      <c r="AC7" s="165"/>
      <c r="AD7" s="165"/>
      <c r="AE7" s="165"/>
      <c r="AG7" s="366" t="s">
        <v>1118</v>
      </c>
      <c r="AH7" s="367"/>
      <c r="AI7" s="367"/>
      <c r="AJ7" s="367"/>
      <c r="AK7" s="368"/>
      <c r="AL7" s="38"/>
      <c r="AM7" s="38"/>
    </row>
    <row r="8" spans="1:38" ht="27.75" customHeight="1" thickBot="1">
      <c r="A8" s="311" t="s">
        <v>949</v>
      </c>
      <c r="B8" s="312"/>
      <c r="C8" s="313"/>
      <c r="D8" s="353"/>
      <c r="E8" s="354"/>
      <c r="F8" s="354"/>
      <c r="G8" s="354"/>
      <c r="H8" s="354"/>
      <c r="I8" s="354"/>
      <c r="J8" s="354"/>
      <c r="K8" s="354"/>
      <c r="L8" s="354"/>
      <c r="M8" s="354"/>
      <c r="N8" s="354"/>
      <c r="O8" s="354"/>
      <c r="P8" s="354"/>
      <c r="Q8" s="354"/>
      <c r="R8" s="354"/>
      <c r="S8" s="354"/>
      <c r="T8" s="354"/>
      <c r="U8" s="355"/>
      <c r="V8" s="124"/>
      <c r="W8" s="213"/>
      <c r="X8" s="213"/>
      <c r="Y8" s="213"/>
      <c r="Z8" s="213"/>
      <c r="AA8" s="213"/>
      <c r="AB8" s="165"/>
      <c r="AC8" s="165"/>
      <c r="AD8" s="165"/>
      <c r="AE8" s="165"/>
      <c r="AG8" s="369"/>
      <c r="AH8" s="370"/>
      <c r="AI8" s="370"/>
      <c r="AJ8" s="370"/>
      <c r="AK8" s="371"/>
      <c r="AL8" s="38" t="s">
        <v>66</v>
      </c>
    </row>
    <row r="9" ht="27.75" customHeight="1"/>
    <row r="10" spans="1:55" s="23" customFormat="1" ht="27.75" customHeight="1" thickBot="1">
      <c r="A10" s="96" t="s">
        <v>65</v>
      </c>
      <c r="B10" s="25" t="s">
        <v>63</v>
      </c>
      <c r="C10" s="18"/>
      <c r="D10" s="18"/>
      <c r="E10" s="18"/>
      <c r="F10" s="40" t="s">
        <v>778</v>
      </c>
      <c r="G10" s="24"/>
      <c r="H10" s="24"/>
      <c r="I10" s="24"/>
      <c r="J10" s="24"/>
      <c r="K10" s="24"/>
      <c r="N10" s="26"/>
      <c r="Q10" s="24"/>
      <c r="R10" s="24"/>
      <c r="S10" s="24"/>
      <c r="T10" s="24"/>
      <c r="U10" s="24"/>
      <c r="V10" s="24"/>
      <c r="W10" s="96" t="s">
        <v>64</v>
      </c>
      <c r="X10" s="25" t="s">
        <v>106</v>
      </c>
      <c r="Y10" s="24"/>
      <c r="Z10" s="24"/>
      <c r="AA10" s="24"/>
      <c r="AB10" s="24"/>
      <c r="AC10" s="40" t="s">
        <v>373</v>
      </c>
      <c r="AD10" s="18"/>
      <c r="AE10" s="40"/>
      <c r="AF10" s="13"/>
      <c r="AH10" s="24"/>
      <c r="BC10" s="13"/>
    </row>
    <row r="11" spans="1:55" s="23" customFormat="1" ht="27.75" customHeight="1">
      <c r="A11" s="301" t="s">
        <v>544</v>
      </c>
      <c r="B11" s="302"/>
      <c r="C11" s="323"/>
      <c r="D11" s="324"/>
      <c r="E11" s="325"/>
      <c r="F11" s="323"/>
      <c r="G11" s="324"/>
      <c r="H11" s="326"/>
      <c r="I11" s="314" t="s">
        <v>541</v>
      </c>
      <c r="J11" s="315"/>
      <c r="K11" s="323"/>
      <c r="L11" s="324"/>
      <c r="M11" s="324"/>
      <c r="N11" s="325"/>
      <c r="O11" s="323"/>
      <c r="P11" s="324"/>
      <c r="Q11" s="324"/>
      <c r="R11" s="326"/>
      <c r="S11" s="330" t="s">
        <v>23</v>
      </c>
      <c r="T11" s="302"/>
      <c r="U11" s="214"/>
      <c r="V11" s="24"/>
      <c r="W11" s="301" t="s">
        <v>544</v>
      </c>
      <c r="X11" s="302"/>
      <c r="Y11" s="323"/>
      <c r="Z11" s="324"/>
      <c r="AA11" s="325"/>
      <c r="AB11" s="323"/>
      <c r="AC11" s="324"/>
      <c r="AD11" s="326"/>
      <c r="AE11" s="314" t="s">
        <v>541</v>
      </c>
      <c r="AF11" s="315"/>
      <c r="AG11" s="323"/>
      <c r="AH11" s="324"/>
      <c r="AI11" s="324"/>
      <c r="AJ11" s="325"/>
      <c r="AK11" s="323"/>
      <c r="AL11" s="324"/>
      <c r="AM11" s="324"/>
      <c r="AN11" s="326"/>
      <c r="AO11" s="330" t="s">
        <v>23</v>
      </c>
      <c r="AP11" s="302"/>
      <c r="AQ11" s="214"/>
      <c r="BC11" s="13"/>
    </row>
    <row r="12" spans="1:55" s="23" customFormat="1" ht="27.75" customHeight="1">
      <c r="A12" s="303" t="s">
        <v>24</v>
      </c>
      <c r="B12" s="304"/>
      <c r="C12" s="27" t="s">
        <v>4</v>
      </c>
      <c r="D12" s="336"/>
      <c r="E12" s="336"/>
      <c r="F12" s="337"/>
      <c r="G12" s="338"/>
      <c r="H12" s="336"/>
      <c r="I12" s="336"/>
      <c r="J12" s="336"/>
      <c r="K12" s="336"/>
      <c r="L12" s="336"/>
      <c r="M12" s="336"/>
      <c r="N12" s="336"/>
      <c r="O12" s="336"/>
      <c r="P12" s="336"/>
      <c r="Q12" s="336"/>
      <c r="R12" s="336"/>
      <c r="S12" s="336"/>
      <c r="T12" s="336"/>
      <c r="U12" s="339"/>
      <c r="V12" s="24"/>
      <c r="W12" s="303" t="s">
        <v>24</v>
      </c>
      <c r="X12" s="304"/>
      <c r="Y12" s="242" t="s">
        <v>4</v>
      </c>
      <c r="Z12" s="336"/>
      <c r="AA12" s="336"/>
      <c r="AB12" s="337"/>
      <c r="AC12" s="338"/>
      <c r="AD12" s="336"/>
      <c r="AE12" s="336"/>
      <c r="AF12" s="336"/>
      <c r="AG12" s="336"/>
      <c r="AH12" s="336"/>
      <c r="AI12" s="336"/>
      <c r="AJ12" s="336"/>
      <c r="AK12" s="336"/>
      <c r="AL12" s="336"/>
      <c r="AM12" s="336"/>
      <c r="AN12" s="336"/>
      <c r="AO12" s="336"/>
      <c r="AP12" s="336"/>
      <c r="AQ12" s="339"/>
      <c r="BC12" s="13"/>
    </row>
    <row r="13" spans="1:55" s="23" customFormat="1" ht="27.75" customHeight="1" thickBot="1">
      <c r="A13" s="316" t="s">
        <v>25</v>
      </c>
      <c r="B13" s="317"/>
      <c r="C13" s="318"/>
      <c r="D13" s="318"/>
      <c r="E13" s="318"/>
      <c r="F13" s="318"/>
      <c r="G13" s="319" t="s">
        <v>26</v>
      </c>
      <c r="H13" s="317"/>
      <c r="I13" s="334"/>
      <c r="J13" s="318"/>
      <c r="K13" s="318"/>
      <c r="L13" s="318"/>
      <c r="M13" s="318"/>
      <c r="N13" s="318"/>
      <c r="O13" s="318"/>
      <c r="P13" s="318"/>
      <c r="Q13" s="318"/>
      <c r="R13" s="318"/>
      <c r="S13" s="318"/>
      <c r="T13" s="318"/>
      <c r="U13" s="335"/>
      <c r="V13" s="24"/>
      <c r="W13" s="316" t="s">
        <v>25</v>
      </c>
      <c r="X13" s="317"/>
      <c r="Y13" s="318"/>
      <c r="Z13" s="318"/>
      <c r="AA13" s="318"/>
      <c r="AB13" s="318"/>
      <c r="AC13" s="319" t="s">
        <v>26</v>
      </c>
      <c r="AD13" s="317"/>
      <c r="AE13" s="372"/>
      <c r="AF13" s="373"/>
      <c r="AG13" s="373"/>
      <c r="AH13" s="373"/>
      <c r="AI13" s="373"/>
      <c r="AJ13" s="373"/>
      <c r="AK13" s="373"/>
      <c r="AL13" s="373"/>
      <c r="AM13" s="373"/>
      <c r="AN13" s="373"/>
      <c r="AO13" s="373"/>
      <c r="AP13" s="373"/>
      <c r="AQ13" s="374"/>
      <c r="BC13" s="13"/>
    </row>
    <row r="14" spans="47:51" ht="27.75" customHeight="1">
      <c r="AU14" s="13"/>
      <c r="AV14" s="13"/>
      <c r="AW14" s="13"/>
      <c r="AX14" s="13"/>
      <c r="AY14" s="13"/>
    </row>
    <row r="15" spans="1:55" s="23" customFormat="1" ht="27.75" customHeight="1">
      <c r="A15" s="175" t="s">
        <v>951</v>
      </c>
      <c r="Q15" s="24"/>
      <c r="R15" s="24"/>
      <c r="S15" s="24"/>
      <c r="T15" s="24"/>
      <c r="U15" s="24"/>
      <c r="V15" s="24"/>
      <c r="W15" s="24"/>
      <c r="X15" s="24"/>
      <c r="Y15" s="24"/>
      <c r="Z15" s="24"/>
      <c r="AA15" s="24"/>
      <c r="AB15" s="24"/>
      <c r="AC15" s="24"/>
      <c r="AD15" s="24"/>
      <c r="AE15" s="24"/>
      <c r="AF15" s="24"/>
      <c r="AG15" s="24"/>
      <c r="AH15" s="24"/>
      <c r="BC15" s="13"/>
    </row>
    <row r="16" spans="1:41" s="23" customFormat="1" ht="27.75" customHeight="1">
      <c r="A16" s="96" t="s">
        <v>70</v>
      </c>
      <c r="B16" s="25" t="s">
        <v>294</v>
      </c>
      <c r="F16" s="40"/>
      <c r="G16" s="40" t="s">
        <v>1108</v>
      </c>
      <c r="R16" s="340" t="s">
        <v>97</v>
      </c>
      <c r="S16" s="340"/>
      <c r="T16" s="341" t="s">
        <v>292</v>
      </c>
      <c r="U16" s="341"/>
      <c r="V16" s="341" t="s">
        <v>293</v>
      </c>
      <c r="W16" s="341"/>
      <c r="Z16" s="96" t="s">
        <v>71</v>
      </c>
      <c r="AA16" s="25" t="s">
        <v>410</v>
      </c>
      <c r="AB16" s="125"/>
      <c r="AC16" s="125"/>
      <c r="AD16" s="125"/>
      <c r="AE16" s="126"/>
      <c r="AF16" s="40" t="s">
        <v>394</v>
      </c>
      <c r="AH16" s="126"/>
      <c r="AI16" s="126"/>
      <c r="AJ16" s="126"/>
      <c r="AK16" s="126"/>
      <c r="AL16" s="24"/>
      <c r="AM16" s="24"/>
      <c r="AN16" s="24"/>
      <c r="AO16" s="24"/>
    </row>
    <row r="17" spans="1:41" s="23" customFormat="1" ht="27.75" customHeight="1">
      <c r="A17" s="92" t="s">
        <v>50</v>
      </c>
      <c r="B17" s="300" t="str">
        <f>IF(AW60="","",AW60)</f>
        <v>一般</v>
      </c>
      <c r="C17" s="300"/>
      <c r="D17" s="299">
        <f>IF(AX60="","",AX60)</f>
        <v>8000</v>
      </c>
      <c r="E17" s="299"/>
      <c r="F17" s="28" t="s">
        <v>7</v>
      </c>
      <c r="G17" s="286">
        <f>IF($B17="","",T17+V17)</f>
        <v>0</v>
      </c>
      <c r="H17" s="287"/>
      <c r="I17" s="290" t="str">
        <f>IF($B17="","","人")</f>
        <v>人</v>
      </c>
      <c r="J17" s="290"/>
      <c r="K17" s="28" t="s">
        <v>8</v>
      </c>
      <c r="L17" s="275">
        <f>IF($B17="","",D17*G17)</f>
        <v>0</v>
      </c>
      <c r="M17" s="276"/>
      <c r="N17" s="276"/>
      <c r="O17" s="277"/>
      <c r="R17" s="284" t="str">
        <f>$B17</f>
        <v>一般</v>
      </c>
      <c r="S17" s="285"/>
      <c r="T17" s="263">
        <f>IF($B17="","",COUNTIF('様式 B-1'!$T$10:$T$129,$B17))</f>
        <v>0</v>
      </c>
      <c r="U17" s="263"/>
      <c r="V17" s="263">
        <f>IF($B17="","",COUNTIF('様式 B-2'!$T$10:$T$129,$B17))</f>
        <v>0</v>
      </c>
      <c r="W17" s="263"/>
      <c r="X17" s="103" t="s">
        <v>110</v>
      </c>
      <c r="Y17" s="103"/>
      <c r="Z17" s="103" t="str">
        <f>AW66</f>
        <v>決勝進出者用ラッシュガード</v>
      </c>
      <c r="AL17" s="24"/>
      <c r="AM17" s="24"/>
      <c r="AN17" s="24"/>
      <c r="AO17" s="24"/>
    </row>
    <row r="18" spans="1:41" s="23" customFormat="1" ht="27.75" customHeight="1">
      <c r="A18" s="92" t="s">
        <v>51</v>
      </c>
      <c r="B18" s="300" t="str">
        <f>IF(AW61="","",AW61)</f>
        <v>高校生</v>
      </c>
      <c r="C18" s="300"/>
      <c r="D18" s="299">
        <f>IF(AX61="","",AX61)</f>
        <v>5000</v>
      </c>
      <c r="E18" s="299"/>
      <c r="F18" s="28" t="s">
        <v>7</v>
      </c>
      <c r="G18" s="286">
        <f>IF($B18="","",T18+V18)</f>
        <v>0</v>
      </c>
      <c r="H18" s="287"/>
      <c r="I18" s="290" t="str">
        <f>IF($B18="","","人")</f>
        <v>人</v>
      </c>
      <c r="J18" s="290"/>
      <c r="K18" s="28" t="s">
        <v>8</v>
      </c>
      <c r="L18" s="275">
        <f>IF($B18="","",D18*G18)</f>
        <v>0</v>
      </c>
      <c r="M18" s="276"/>
      <c r="N18" s="276"/>
      <c r="O18" s="277"/>
      <c r="R18" s="284" t="str">
        <f>$B18</f>
        <v>高校生</v>
      </c>
      <c r="S18" s="285"/>
      <c r="T18" s="263">
        <f>IF($B18="","",COUNTIF('様式 B-1'!$T$10:$T$129,$B18))</f>
        <v>0</v>
      </c>
      <c r="U18" s="263"/>
      <c r="V18" s="263">
        <f>IF($B18="","",COUNTIF('様式 B-2'!$T$10:$T$129,$B18))</f>
        <v>0</v>
      </c>
      <c r="W18" s="263"/>
      <c r="X18" s="103" t="s">
        <v>110</v>
      </c>
      <c r="Y18" s="103"/>
      <c r="Z18" s="360" t="str">
        <f>IF(AV67="","",AV67)</f>
        <v>S</v>
      </c>
      <c r="AA18" s="361"/>
      <c r="AB18" s="360" t="str">
        <f>IF(AW67="","",AW67)</f>
        <v>M</v>
      </c>
      <c r="AC18" s="361"/>
      <c r="AD18" s="360" t="str">
        <f>IF(AX67="","",AX67)</f>
        <v>L</v>
      </c>
      <c r="AE18" s="361"/>
      <c r="AF18" s="360" t="str">
        <f>IF(AY67="","",AY67)</f>
        <v>XL</v>
      </c>
      <c r="AG18" s="361"/>
      <c r="AH18" s="360" t="str">
        <f>IF(AZ67="","",AZ67)</f>
        <v>2XL</v>
      </c>
      <c r="AI18" s="361"/>
      <c r="AJ18" s="360">
        <f>IF(BA67="","",BA67)</f>
      </c>
      <c r="AK18" s="361"/>
      <c r="AL18" s="24"/>
      <c r="AM18" s="24"/>
      <c r="AN18" s="24"/>
      <c r="AO18" s="24"/>
    </row>
    <row r="19" spans="1:41" s="23" customFormat="1" ht="27.75" customHeight="1" thickBot="1">
      <c r="A19" s="92" t="s">
        <v>87</v>
      </c>
      <c r="B19" s="300" t="str">
        <f>IF(AW62="","",AW62)</f>
        <v>中学生</v>
      </c>
      <c r="C19" s="300"/>
      <c r="D19" s="299">
        <f>IF(AX62="","",AX62)</f>
        <v>4000</v>
      </c>
      <c r="E19" s="299"/>
      <c r="F19" s="28" t="s">
        <v>7</v>
      </c>
      <c r="G19" s="286">
        <f>IF($B19="","",T19+V19)</f>
        <v>0</v>
      </c>
      <c r="H19" s="287"/>
      <c r="I19" s="290" t="str">
        <f>IF($B19="","","人")</f>
        <v>人</v>
      </c>
      <c r="J19" s="290"/>
      <c r="K19" s="28" t="s">
        <v>8</v>
      </c>
      <c r="L19" s="275">
        <f>IF($B19="","",D19*G19)</f>
        <v>0</v>
      </c>
      <c r="M19" s="276"/>
      <c r="N19" s="276"/>
      <c r="O19" s="277"/>
      <c r="R19" s="342" t="str">
        <f>$B19</f>
        <v>中学生</v>
      </c>
      <c r="S19" s="343"/>
      <c r="T19" s="263">
        <f>IF($B19="","",COUNTIF('様式 B-1'!$T$10:$T$129,$B19))</f>
        <v>0</v>
      </c>
      <c r="U19" s="263"/>
      <c r="V19" s="263">
        <f>IF($B19="","",COUNTIF('様式 B-2'!$T$10:$T$129,$B19))</f>
        <v>0</v>
      </c>
      <c r="W19" s="263"/>
      <c r="X19" s="103" t="s">
        <v>110</v>
      </c>
      <c r="Y19" s="103"/>
      <c r="Z19" s="362">
        <f>COUNTIF('様式 B-1'!$W$10:$W$129,Z18)+COUNTIF('様式 B-2'!$W$10:$W$129,Z18)</f>
        <v>0</v>
      </c>
      <c r="AA19" s="363"/>
      <c r="AB19" s="362">
        <f>COUNTIF('様式 B-1'!$W$10:$W$129,AB18)+COUNTIF('様式 B-2'!$W$10:$W$129,AB18)</f>
        <v>0</v>
      </c>
      <c r="AC19" s="363"/>
      <c r="AD19" s="362">
        <f>COUNTIF('様式 B-1'!$W$10:$W$129,AD18)+COUNTIF('様式 B-2'!$W$10:$W$129,AD18)</f>
        <v>0</v>
      </c>
      <c r="AE19" s="363"/>
      <c r="AF19" s="362">
        <f>COUNTIF('様式 B-1'!$W$10:$W$129,AF18)+COUNTIF('様式 B-2'!$W$10:$W$129,AF18)</f>
        <v>0</v>
      </c>
      <c r="AG19" s="363"/>
      <c r="AH19" s="362">
        <f>COUNTIF('様式 B-1'!$W$10:$W$129,AH18)+COUNTIF('様式 B-2'!$W$10:$W$129,AH18)</f>
        <v>0</v>
      </c>
      <c r="AI19" s="363"/>
      <c r="AJ19" s="362"/>
      <c r="AK19" s="363"/>
      <c r="AL19" s="30" t="s">
        <v>111</v>
      </c>
      <c r="AM19" s="30">
        <f>SUM(Z19:AI19)</f>
        <v>0</v>
      </c>
      <c r="AN19" s="24"/>
      <c r="AO19" s="24"/>
    </row>
    <row r="20" spans="1:41" s="23" customFormat="1" ht="27.75" customHeight="1" thickBot="1" thickTop="1">
      <c r="A20" s="92" t="s">
        <v>363</v>
      </c>
      <c r="B20" s="300" t="str">
        <f>IF(AW63="","",AW63)</f>
        <v>チーム種目</v>
      </c>
      <c r="C20" s="300"/>
      <c r="D20" s="299">
        <f>IF(AX63="","",AX63)</f>
        <v>1000</v>
      </c>
      <c r="E20" s="299"/>
      <c r="F20" s="28" t="s">
        <v>7</v>
      </c>
      <c r="G20" s="286">
        <f>'様式 C-1'!S34</f>
        <v>0</v>
      </c>
      <c r="H20" s="287"/>
      <c r="I20" s="290" t="s">
        <v>783</v>
      </c>
      <c r="J20" s="290"/>
      <c r="K20" s="28" t="s">
        <v>8</v>
      </c>
      <c r="L20" s="281">
        <f>IF($B20="","",D20*G20)</f>
        <v>0</v>
      </c>
      <c r="M20" s="282"/>
      <c r="N20" s="282"/>
      <c r="O20" s="283"/>
      <c r="P20" s="29"/>
      <c r="Q20" s="24"/>
      <c r="R20" s="273" t="s">
        <v>538</v>
      </c>
      <c r="S20" s="274"/>
      <c r="T20" s="264">
        <f>SUM(T17:U19)+SUM(V17:W19)</f>
        <v>0</v>
      </c>
      <c r="U20" s="264"/>
      <c r="V20" s="264"/>
      <c r="W20" s="264"/>
      <c r="X20" s="30" t="s">
        <v>110</v>
      </c>
      <c r="Y20" s="18"/>
      <c r="AB20" s="24"/>
      <c r="AC20" s="24"/>
      <c r="AD20" s="24"/>
      <c r="AE20" s="24"/>
      <c r="AF20" s="24"/>
      <c r="AH20" s="24"/>
      <c r="AL20" s="24"/>
      <c r="AM20" s="24"/>
      <c r="AN20" s="24"/>
      <c r="AO20" s="24"/>
    </row>
    <row r="21" spans="1:34" s="23" customFormat="1" ht="27.75" customHeight="1" thickBot="1" thickTop="1">
      <c r="A21" s="18"/>
      <c r="B21" s="18"/>
      <c r="C21" s="18"/>
      <c r="D21" s="37"/>
      <c r="E21" s="37"/>
      <c r="F21" s="30"/>
      <c r="G21" s="18"/>
      <c r="H21" s="18"/>
      <c r="I21" s="266" t="s">
        <v>5</v>
      </c>
      <c r="J21" s="266"/>
      <c r="K21" s="266"/>
      <c r="L21" s="291">
        <f>SUM(L17:O20)</f>
        <v>0</v>
      </c>
      <c r="M21" s="292"/>
      <c r="N21" s="292"/>
      <c r="O21" s="293"/>
      <c r="P21" s="29"/>
      <c r="Q21" s="24"/>
      <c r="R21" s="271" t="str">
        <f>$B20</f>
        <v>チーム種目</v>
      </c>
      <c r="S21" s="272"/>
      <c r="T21" s="263">
        <f>SUM('様式 C-1'!H8:K8)</f>
        <v>0</v>
      </c>
      <c r="U21" s="263"/>
      <c r="V21" s="263">
        <f>SUM('様式 C-1'!H9:K9)</f>
        <v>0</v>
      </c>
      <c r="W21" s="263"/>
      <c r="X21" s="18" t="s">
        <v>783</v>
      </c>
      <c r="Y21" s="24"/>
      <c r="AD21" s="24"/>
      <c r="AE21" s="24"/>
      <c r="AF21" s="24"/>
      <c r="AG21" s="24"/>
      <c r="AH21" s="24"/>
    </row>
    <row r="22" spans="1:41" s="23" customFormat="1" ht="27.75" customHeight="1" thickTop="1">
      <c r="A22" s="18"/>
      <c r="B22" s="18"/>
      <c r="C22" s="18"/>
      <c r="D22" s="18"/>
      <c r="E22" s="18"/>
      <c r="F22" s="18"/>
      <c r="G22" s="18"/>
      <c r="H22" s="18"/>
      <c r="I22" s="18"/>
      <c r="J22" s="18"/>
      <c r="K22" s="24"/>
      <c r="L22" s="31"/>
      <c r="M22" s="31"/>
      <c r="N22" s="31"/>
      <c r="O22" s="31"/>
      <c r="P22" s="29"/>
      <c r="Q22" s="24"/>
      <c r="R22" s="265" t="s">
        <v>1107</v>
      </c>
      <c r="S22" s="266"/>
      <c r="T22" s="267">
        <f>SUM(T21)+SUM(V21)</f>
        <v>0</v>
      </c>
      <c r="U22" s="267"/>
      <c r="V22" s="267"/>
      <c r="W22" s="267"/>
      <c r="X22" s="30" t="s">
        <v>783</v>
      </c>
      <c r="Y22" s="24"/>
      <c r="AG22" s="24"/>
      <c r="AH22" s="220"/>
      <c r="AI22" s="18"/>
      <c r="AJ22" s="221"/>
      <c r="AK22" s="221"/>
      <c r="AL22" s="221"/>
      <c r="AM22" s="221"/>
      <c r="AN22" s="30"/>
      <c r="AO22" s="24"/>
    </row>
    <row r="23" spans="1:34" s="23" customFormat="1" ht="27.75" customHeight="1">
      <c r="A23" s="175" t="s">
        <v>952</v>
      </c>
      <c r="B23" s="18"/>
      <c r="C23" s="18"/>
      <c r="D23" s="18"/>
      <c r="E23" s="18"/>
      <c r="F23" s="18"/>
      <c r="G23" s="18"/>
      <c r="H23" s="18"/>
      <c r="I23" s="24"/>
      <c r="J23" s="24"/>
      <c r="K23" s="24"/>
      <c r="L23" s="31"/>
      <c r="M23" s="31"/>
      <c r="N23" s="31"/>
      <c r="O23" s="29"/>
      <c r="P23" s="29"/>
      <c r="Q23" s="24"/>
      <c r="R23" s="24"/>
      <c r="S23" s="24"/>
      <c r="T23" s="24"/>
      <c r="U23" s="24"/>
      <c r="V23" s="24"/>
      <c r="W23" s="24"/>
      <c r="X23" s="24"/>
      <c r="Y23" s="24"/>
      <c r="Z23" s="24"/>
      <c r="AA23" s="24"/>
      <c r="AB23" s="24"/>
      <c r="AC23" s="24"/>
      <c r="AD23" s="24"/>
      <c r="AE23" s="24"/>
      <c r="AF23" s="24"/>
      <c r="AG23" s="24"/>
      <c r="AH23" s="24"/>
    </row>
    <row r="24" spans="1:34" s="23" customFormat="1" ht="27.75" customHeight="1" thickBot="1">
      <c r="A24" s="40" t="s">
        <v>953</v>
      </c>
      <c r="B24" s="25"/>
      <c r="C24" s="18"/>
      <c r="D24" s="25"/>
      <c r="G24" s="40"/>
      <c r="H24" s="18"/>
      <c r="I24" s="18"/>
      <c r="M24" s="40"/>
      <c r="N24" s="175"/>
      <c r="Q24" s="24"/>
      <c r="S24" s="32"/>
      <c r="T24" s="24"/>
      <c r="U24" s="24"/>
      <c r="V24" s="24"/>
      <c r="W24" s="24"/>
      <c r="X24" s="24"/>
      <c r="Y24" s="24"/>
      <c r="Z24" s="24"/>
      <c r="AA24" s="24"/>
      <c r="AB24" s="24"/>
      <c r="AC24" s="24"/>
      <c r="AD24" s="24"/>
      <c r="AE24" s="24"/>
      <c r="AF24" s="24"/>
      <c r="AG24" s="24"/>
      <c r="AH24" s="24"/>
    </row>
    <row r="25" spans="1:43" s="23" customFormat="1" ht="27.75" customHeight="1" thickBot="1">
      <c r="A25" s="364" t="s">
        <v>412</v>
      </c>
      <c r="B25" s="364"/>
      <c r="C25" s="364"/>
      <c r="D25" s="365"/>
      <c r="E25" s="294">
        <f>IF(AW70="×義務なし",0,AW72)</f>
        <v>0</v>
      </c>
      <c r="F25" s="295"/>
      <c r="G25" s="28" t="s">
        <v>395</v>
      </c>
      <c r="H25" s="28" t="s">
        <v>396</v>
      </c>
      <c r="I25" s="173">
        <v>1</v>
      </c>
      <c r="J25" s="296"/>
      <c r="K25" s="297"/>
      <c r="L25" s="298"/>
      <c r="M25" s="296"/>
      <c r="N25" s="297"/>
      <c r="O25" s="375"/>
      <c r="P25" s="174">
        <v>2</v>
      </c>
      <c r="Q25" s="296"/>
      <c r="R25" s="297"/>
      <c r="S25" s="298"/>
      <c r="T25" s="296"/>
      <c r="U25" s="297"/>
      <c r="V25" s="375"/>
      <c r="W25" s="174">
        <v>3</v>
      </c>
      <c r="X25" s="296"/>
      <c r="Y25" s="297"/>
      <c r="Z25" s="298"/>
      <c r="AA25" s="296"/>
      <c r="AB25" s="297"/>
      <c r="AC25" s="375"/>
      <c r="AD25" s="174">
        <v>4</v>
      </c>
      <c r="AE25" s="296"/>
      <c r="AF25" s="297"/>
      <c r="AG25" s="298"/>
      <c r="AH25" s="296"/>
      <c r="AI25" s="297"/>
      <c r="AJ25" s="375"/>
      <c r="AK25" s="174">
        <v>5</v>
      </c>
      <c r="AL25" s="296"/>
      <c r="AM25" s="297"/>
      <c r="AN25" s="298"/>
      <c r="AO25" s="296"/>
      <c r="AP25" s="297"/>
      <c r="AQ25" s="376"/>
    </row>
    <row r="26" spans="1:43" s="23" customFormat="1" ht="27.75" customHeight="1">
      <c r="A26" s="18"/>
      <c r="B26" s="18"/>
      <c r="C26" s="18"/>
      <c r="D26" s="18"/>
      <c r="E26" s="18"/>
      <c r="F26" s="18"/>
      <c r="G26" s="18"/>
      <c r="H26" s="18"/>
      <c r="I26" s="18"/>
      <c r="J26" s="183" t="s">
        <v>684</v>
      </c>
      <c r="K26" s="18"/>
      <c r="L26" s="18"/>
      <c r="M26" s="183" t="s">
        <v>685</v>
      </c>
      <c r="N26" s="18"/>
      <c r="O26" s="18"/>
      <c r="P26" s="31"/>
      <c r="Q26" s="183" t="s">
        <v>684</v>
      </c>
      <c r="R26" s="18"/>
      <c r="S26" s="18"/>
      <c r="T26" s="183" t="s">
        <v>685</v>
      </c>
      <c r="U26" s="18"/>
      <c r="V26" s="18"/>
      <c r="W26" s="18"/>
      <c r="X26" s="183" t="s">
        <v>684</v>
      </c>
      <c r="Y26" s="18"/>
      <c r="Z26" s="18"/>
      <c r="AA26" s="183" t="s">
        <v>685</v>
      </c>
      <c r="AB26" s="18"/>
      <c r="AC26" s="18"/>
      <c r="AD26" s="18"/>
      <c r="AE26" s="183" t="s">
        <v>684</v>
      </c>
      <c r="AF26" s="18"/>
      <c r="AG26" s="18"/>
      <c r="AH26" s="183" t="s">
        <v>685</v>
      </c>
      <c r="AI26" s="18"/>
      <c r="AJ26" s="18"/>
      <c r="AK26" s="103"/>
      <c r="AL26" s="183" t="s">
        <v>684</v>
      </c>
      <c r="AM26" s="18"/>
      <c r="AN26" s="18"/>
      <c r="AO26" s="183" t="s">
        <v>685</v>
      </c>
      <c r="AP26" s="18"/>
      <c r="AQ26" s="18"/>
    </row>
    <row r="27" spans="1:39" s="23" customFormat="1" ht="27.75" customHeight="1">
      <c r="A27" s="96"/>
      <c r="B27" s="25"/>
      <c r="C27" s="161"/>
      <c r="D27" s="161"/>
      <c r="E27" s="161"/>
      <c r="F27" s="40"/>
      <c r="G27" s="18"/>
      <c r="J27" s="18"/>
      <c r="K27" s="18"/>
      <c r="L27" s="18"/>
      <c r="M27" s="18"/>
      <c r="N27" s="18"/>
      <c r="O27" s="18"/>
      <c r="T27" s="96"/>
      <c r="U27" s="25"/>
      <c r="V27" s="18"/>
      <c r="W27" s="18"/>
      <c r="X27" s="18"/>
      <c r="Y27" s="18"/>
      <c r="Z27" s="18"/>
      <c r="AA27" s="40"/>
      <c r="AB27" s="18"/>
      <c r="AC27" s="18"/>
      <c r="AD27" s="18"/>
      <c r="AE27" s="18"/>
      <c r="AF27" s="18"/>
      <c r="AG27" s="18"/>
      <c r="AH27" s="18"/>
      <c r="AI27" s="18"/>
      <c r="AJ27" s="18"/>
      <c r="AK27" s="18"/>
      <c r="AL27" s="18"/>
      <c r="AM27" s="18"/>
    </row>
    <row r="28" spans="1:43" s="23" customFormat="1" ht="27.75" customHeight="1" hidden="1" thickBot="1">
      <c r="A28" s="288"/>
      <c r="B28" s="288"/>
      <c r="C28" s="288"/>
      <c r="D28" s="289"/>
      <c r="E28" s="278"/>
      <c r="F28" s="279"/>
      <c r="G28" s="280"/>
      <c r="H28" s="30"/>
      <c r="I28" s="18"/>
      <c r="J28" s="288"/>
      <c r="K28" s="288"/>
      <c r="L28" s="288"/>
      <c r="M28" s="289"/>
      <c r="N28" s="278"/>
      <c r="O28" s="279"/>
      <c r="P28" s="280"/>
      <c r="Q28" s="30"/>
      <c r="T28" s="268"/>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70"/>
    </row>
    <row r="29" spans="1:41" s="23" customFormat="1" ht="27.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row>
    <row r="30" spans="1:54" s="23" customFormat="1" ht="27.75" customHeight="1">
      <c r="A30" s="18"/>
      <c r="B30" s="18"/>
      <c r="C30" s="18"/>
      <c r="D30" s="18"/>
      <c r="E30" s="18"/>
      <c r="F30" s="18"/>
      <c r="G30" s="18"/>
      <c r="H30" s="18"/>
      <c r="I30" s="18"/>
      <c r="J30" s="18"/>
      <c r="K30" s="24"/>
      <c r="L30" s="24"/>
      <c r="M30" s="24"/>
      <c r="N30" s="18"/>
      <c r="O30" s="24"/>
      <c r="P30" s="31"/>
      <c r="Q30" s="29"/>
      <c r="R30" s="29"/>
      <c r="S30" s="24"/>
      <c r="T30" s="24"/>
      <c r="U30" s="24"/>
      <c r="V30" s="24"/>
      <c r="W30" s="24"/>
      <c r="X30" s="24"/>
      <c r="Y30" s="24"/>
      <c r="Z30" s="24"/>
      <c r="AA30" s="24"/>
      <c r="AB30" s="24"/>
      <c r="AC30" s="24"/>
      <c r="AD30" s="24"/>
      <c r="AE30" s="24"/>
      <c r="AF30" s="24"/>
      <c r="AG30" s="24"/>
      <c r="AH30" s="24"/>
      <c r="AI30" s="24"/>
      <c r="AJ30" s="24"/>
      <c r="AU30" s="111" t="s">
        <v>101</v>
      </c>
      <c r="AV30" s="16"/>
      <c r="AW30" s="16"/>
      <c r="AX30" s="16"/>
      <c r="AY30" s="16"/>
      <c r="AZ30" s="13"/>
      <c r="BA30" s="13"/>
      <c r="BB30" s="13"/>
    </row>
    <row r="31" spans="1:54" s="23" customFormat="1" ht="27.75" customHeight="1">
      <c r="A31" s="18"/>
      <c r="B31" s="18"/>
      <c r="C31" s="18"/>
      <c r="D31" s="18"/>
      <c r="E31" s="18"/>
      <c r="F31" s="18"/>
      <c r="G31" s="18"/>
      <c r="H31" s="18"/>
      <c r="I31" s="18"/>
      <c r="J31" s="18"/>
      <c r="K31" s="24"/>
      <c r="L31" s="24"/>
      <c r="M31" s="24"/>
      <c r="N31" s="18"/>
      <c r="O31" s="24"/>
      <c r="P31" s="31"/>
      <c r="Q31" s="29"/>
      <c r="R31" s="29"/>
      <c r="S31" s="24"/>
      <c r="T31" s="24"/>
      <c r="U31" s="24"/>
      <c r="V31" s="24"/>
      <c r="W31" s="24"/>
      <c r="X31" s="24"/>
      <c r="Y31" s="24"/>
      <c r="Z31" s="24"/>
      <c r="AA31" s="24"/>
      <c r="AB31" s="24"/>
      <c r="AC31" s="24"/>
      <c r="AD31" s="24"/>
      <c r="AE31" s="24"/>
      <c r="AF31" s="24"/>
      <c r="AG31" s="24"/>
      <c r="AH31" s="24"/>
      <c r="AI31" s="24"/>
      <c r="AJ31" s="24"/>
      <c r="AU31" s="16" t="s">
        <v>67</v>
      </c>
      <c r="AV31" s="16" t="s">
        <v>96</v>
      </c>
      <c r="AW31" s="16"/>
      <c r="AX31" s="109" t="s">
        <v>113</v>
      </c>
      <c r="AY31" s="16"/>
      <c r="AZ31" s="13"/>
      <c r="BA31" s="13"/>
      <c r="BB31" s="13"/>
    </row>
    <row r="32" spans="48:51" ht="27.75" customHeight="1">
      <c r="AV32" s="222" t="s">
        <v>1103</v>
      </c>
      <c r="AW32" s="223"/>
      <c r="AX32" s="223"/>
      <c r="AY32" s="224"/>
    </row>
    <row r="33" ht="27.75" customHeight="1"/>
    <row r="34" spans="47:51" ht="27.75" customHeight="1">
      <c r="AU34" s="103" t="s">
        <v>85</v>
      </c>
      <c r="AV34" s="103" t="s">
        <v>341</v>
      </c>
      <c r="AW34" s="103"/>
      <c r="AX34" s="110" t="s">
        <v>697</v>
      </c>
      <c r="AY34" s="103"/>
    </row>
    <row r="35" spans="47:51" ht="27.75" customHeight="1">
      <c r="AU35" s="103"/>
      <c r="AV35" s="103" t="s">
        <v>695</v>
      </c>
      <c r="AW35" s="103" t="s">
        <v>696</v>
      </c>
      <c r="AX35" s="110"/>
      <c r="AY35" s="103"/>
    </row>
    <row r="36" spans="47:53" ht="27.75" customHeight="1">
      <c r="AU36" s="103"/>
      <c r="AV36" s="225" t="s">
        <v>1118</v>
      </c>
      <c r="AW36" s="225" t="s">
        <v>1119</v>
      </c>
      <c r="AX36" s="25"/>
      <c r="AY36" s="25"/>
      <c r="AZ36" s="225"/>
      <c r="BA36" s="225"/>
    </row>
    <row r="37" spans="47:53" ht="27.75" customHeight="1">
      <c r="AU37" s="103"/>
      <c r="AV37" s="225"/>
      <c r="AW37" s="225"/>
      <c r="AX37" s="25"/>
      <c r="AY37" s="25"/>
      <c r="AZ37" s="25"/>
      <c r="BA37" s="25"/>
    </row>
    <row r="38" spans="47:53" ht="27.75" customHeight="1">
      <c r="AU38" s="103"/>
      <c r="AV38" s="225"/>
      <c r="AW38" s="225"/>
      <c r="AX38" s="25"/>
      <c r="AY38" s="25"/>
      <c r="AZ38" s="25"/>
      <c r="BA38" s="25"/>
    </row>
    <row r="39" spans="47:53" ht="27.75" customHeight="1">
      <c r="AU39" s="103"/>
      <c r="AV39" s="225"/>
      <c r="AW39" s="225"/>
      <c r="AX39" s="25"/>
      <c r="AY39" s="25"/>
      <c r="AZ39" s="25"/>
      <c r="BA39" s="25"/>
    </row>
    <row r="40" spans="47:53" ht="27.75" customHeight="1">
      <c r="AU40" s="103"/>
      <c r="AV40" s="225"/>
      <c r="AW40" s="225"/>
      <c r="AX40" s="25"/>
      <c r="AY40" s="25"/>
      <c r="AZ40" s="25"/>
      <c r="BA40" s="25"/>
    </row>
    <row r="41" spans="47:53" ht="27.75" customHeight="1">
      <c r="AU41" s="103"/>
      <c r="AV41" s="225"/>
      <c r="AW41" s="225"/>
      <c r="AX41" s="25"/>
      <c r="AY41" s="25"/>
      <c r="AZ41" s="25"/>
      <c r="BA41" s="25"/>
    </row>
    <row r="42" spans="47:53" ht="27.75" customHeight="1">
      <c r="AU42" s="23"/>
      <c r="AV42" s="23"/>
      <c r="AW42" s="23"/>
      <c r="AX42" s="23"/>
      <c r="AY42" s="23"/>
      <c r="AZ42" s="23"/>
      <c r="BA42" s="23"/>
    </row>
    <row r="43" spans="47:48" ht="27.75" customHeight="1">
      <c r="AU43" s="16" t="s">
        <v>358</v>
      </c>
      <c r="AV43" s="16" t="s">
        <v>81</v>
      </c>
    </row>
    <row r="44" spans="48:50" ht="27.75" customHeight="1">
      <c r="AV44" s="226">
        <v>43722</v>
      </c>
      <c r="AX44" s="109" t="s">
        <v>402</v>
      </c>
    </row>
    <row r="45" spans="47:54" ht="27.75" customHeight="1">
      <c r="AU45" s="192" t="s">
        <v>50</v>
      </c>
      <c r="AV45" s="104" t="str">
        <f aca="true" t="shared" si="0" ref="AV45:AV50">IF(AV36="","",AV36)</f>
        <v>南関東ブロック</v>
      </c>
      <c r="AW45" s="227">
        <v>43722</v>
      </c>
      <c r="AX45" s="109" t="s">
        <v>95</v>
      </c>
      <c r="BB45" s="23"/>
    </row>
    <row r="46" spans="47:50" ht="27.75" customHeight="1">
      <c r="AU46" s="192" t="s">
        <v>89</v>
      </c>
      <c r="AV46" s="104">
        <f t="shared" si="0"/>
      </c>
      <c r="AW46" s="227"/>
      <c r="AX46" s="109" t="s">
        <v>86</v>
      </c>
    </row>
    <row r="47" spans="47:51" ht="27.75" customHeight="1">
      <c r="AU47" s="192" t="s">
        <v>87</v>
      </c>
      <c r="AV47" s="105">
        <f t="shared" si="0"/>
      </c>
      <c r="AW47" s="227"/>
      <c r="AX47" s="103"/>
      <c r="AY47" s="103"/>
    </row>
    <row r="48" spans="47:51" ht="27.75" customHeight="1">
      <c r="AU48" s="192" t="s">
        <v>363</v>
      </c>
      <c r="AV48" s="105">
        <f t="shared" si="0"/>
      </c>
      <c r="AW48" s="227"/>
      <c r="AX48" s="103"/>
      <c r="AY48" s="103"/>
    </row>
    <row r="49" spans="47:51" ht="27.75" customHeight="1">
      <c r="AU49" s="192" t="s">
        <v>364</v>
      </c>
      <c r="AV49" s="105">
        <f t="shared" si="0"/>
      </c>
      <c r="AW49" s="227"/>
      <c r="AX49" s="103"/>
      <c r="AY49" s="103"/>
    </row>
    <row r="50" spans="47:51" ht="27.75" customHeight="1">
      <c r="AU50" s="192" t="s">
        <v>365</v>
      </c>
      <c r="AV50" s="105">
        <f t="shared" si="0"/>
      </c>
      <c r="AW50" s="227"/>
      <c r="AX50" s="103"/>
      <c r="AY50" s="103"/>
    </row>
    <row r="51" spans="47:51" ht="27.75" customHeight="1">
      <c r="AU51" s="103"/>
      <c r="AV51" s="103"/>
      <c r="AW51" s="120"/>
      <c r="AX51" s="103"/>
      <c r="AY51" s="103"/>
    </row>
    <row r="52" spans="47:53" ht="27.75" customHeight="1">
      <c r="AU52" s="103" t="s">
        <v>69</v>
      </c>
      <c r="AV52" s="103" t="s">
        <v>359</v>
      </c>
      <c r="AW52" s="103"/>
      <c r="AX52" s="109" t="s">
        <v>342</v>
      </c>
      <c r="AY52" s="103"/>
      <c r="AZ52" s="103"/>
      <c r="BA52" s="23"/>
    </row>
    <row r="53" spans="47:53" ht="27.75" customHeight="1">
      <c r="AU53" s="103"/>
      <c r="AV53" s="222" t="s">
        <v>1127</v>
      </c>
      <c r="AW53" s="228"/>
      <c r="AX53" s="228"/>
      <c r="AY53" s="229"/>
      <c r="AZ53" s="103"/>
      <c r="BA53" s="23"/>
    </row>
    <row r="54" spans="47:53" ht="27.75" customHeight="1">
      <c r="AU54" s="23"/>
      <c r="AV54" s="23"/>
      <c r="AW54" s="23"/>
      <c r="AX54" s="23"/>
      <c r="AY54" s="23"/>
      <c r="AZ54" s="23"/>
      <c r="BA54" s="23"/>
    </row>
    <row r="55" spans="47:51" ht="27.75" customHeight="1">
      <c r="AU55" s="103" t="s">
        <v>82</v>
      </c>
      <c r="AV55" s="103" t="s">
        <v>360</v>
      </c>
      <c r="AW55" s="103"/>
      <c r="AX55" s="103"/>
      <c r="AY55" s="103"/>
    </row>
    <row r="56" spans="47:53" ht="27.75" customHeight="1">
      <c r="AU56" s="103"/>
      <c r="AV56" s="106" t="s">
        <v>83</v>
      </c>
      <c r="AW56" s="230"/>
      <c r="AX56" s="231"/>
      <c r="AY56" s="232"/>
      <c r="AZ56" s="23"/>
      <c r="BA56" s="23"/>
    </row>
    <row r="57" spans="48:54" ht="27.75" customHeight="1">
      <c r="AV57" s="107" t="s">
        <v>84</v>
      </c>
      <c r="AW57" s="233"/>
      <c r="AX57" s="231"/>
      <c r="AY57" s="232"/>
      <c r="AZ57" s="23"/>
      <c r="BA57" s="23"/>
      <c r="BB57" s="23"/>
    </row>
    <row r="58" spans="47:54" ht="27.75" customHeight="1">
      <c r="AU58" s="23"/>
      <c r="AV58" s="23"/>
      <c r="AW58" s="23"/>
      <c r="AX58" s="23"/>
      <c r="AY58" s="23"/>
      <c r="AZ58" s="23"/>
      <c r="BA58" s="23"/>
      <c r="BB58" s="23"/>
    </row>
    <row r="59" spans="47:54" ht="27.75" customHeight="1">
      <c r="AU59" s="103" t="s">
        <v>88</v>
      </c>
      <c r="AV59" s="103" t="s">
        <v>433</v>
      </c>
      <c r="AW59" s="103"/>
      <c r="AX59" s="103"/>
      <c r="AY59" s="103"/>
      <c r="AZ59" s="23"/>
      <c r="BA59" s="23"/>
      <c r="BB59" s="23"/>
    </row>
    <row r="60" spans="47:54" ht="27.75" customHeight="1">
      <c r="AU60" s="103"/>
      <c r="AV60" s="108" t="s">
        <v>50</v>
      </c>
      <c r="AW60" s="234" t="s">
        <v>90</v>
      </c>
      <c r="AX60" s="235">
        <v>8000</v>
      </c>
      <c r="AY60" s="103"/>
      <c r="AZ60" s="23"/>
      <c r="BA60" s="23"/>
      <c r="BB60" s="23"/>
    </row>
    <row r="61" spans="47:54" ht="27.75" customHeight="1">
      <c r="AU61" s="103"/>
      <c r="AV61" s="108" t="s">
        <v>89</v>
      </c>
      <c r="AW61" s="234" t="s">
        <v>100</v>
      </c>
      <c r="AX61" s="235">
        <v>5000</v>
      </c>
      <c r="AY61" s="109" t="s">
        <v>337</v>
      </c>
      <c r="AZ61" s="23"/>
      <c r="BA61" s="23"/>
      <c r="BB61" s="23"/>
    </row>
    <row r="62" spans="47:54" ht="27.75" customHeight="1">
      <c r="AU62" s="103"/>
      <c r="AV62" s="108" t="s">
        <v>87</v>
      </c>
      <c r="AW62" s="234" t="s">
        <v>781</v>
      </c>
      <c r="AX62" s="235">
        <v>4000</v>
      </c>
      <c r="AY62" s="103"/>
      <c r="AZ62" s="23"/>
      <c r="BA62" s="23"/>
      <c r="BB62" s="23"/>
    </row>
    <row r="63" spans="47:54" ht="27.75" customHeight="1">
      <c r="AU63" s="23"/>
      <c r="AV63" s="106" t="s">
        <v>369</v>
      </c>
      <c r="AW63" s="234" t="s">
        <v>1104</v>
      </c>
      <c r="AX63" s="235">
        <v>1000</v>
      </c>
      <c r="AY63" s="109" t="s">
        <v>336</v>
      </c>
      <c r="AZ63" s="23"/>
      <c r="BA63" s="23"/>
      <c r="BB63" s="23"/>
    </row>
    <row r="64" spans="47:54" ht="27.75" customHeight="1">
      <c r="AU64" s="23"/>
      <c r="AV64" s="23"/>
      <c r="AW64" s="23"/>
      <c r="AX64" s="23"/>
      <c r="AY64" s="23"/>
      <c r="AZ64" s="23"/>
      <c r="BA64" s="23"/>
      <c r="BB64" s="23"/>
    </row>
    <row r="65" spans="47:54" ht="27.75" customHeight="1">
      <c r="AU65" s="103" t="s">
        <v>91</v>
      </c>
      <c r="AV65" s="103" t="s">
        <v>109</v>
      </c>
      <c r="AW65" s="103"/>
      <c r="AX65" s="109"/>
      <c r="AY65" s="109" t="s">
        <v>539</v>
      </c>
      <c r="AZ65" s="23"/>
      <c r="BA65" s="23"/>
      <c r="BB65" s="23"/>
    </row>
    <row r="66" spans="47:54" ht="27.75" customHeight="1">
      <c r="AU66" s="23"/>
      <c r="AV66" s="106" t="s">
        <v>304</v>
      </c>
      <c r="AW66" s="236" t="s">
        <v>682</v>
      </c>
      <c r="AX66" s="237"/>
      <c r="AY66" s="109" t="s">
        <v>108</v>
      </c>
      <c r="AZ66" s="23"/>
      <c r="BA66" s="23"/>
      <c r="BB66" s="23"/>
    </row>
    <row r="67" spans="47:54" ht="27.75" customHeight="1">
      <c r="AU67" s="103"/>
      <c r="AV67" s="234" t="s">
        <v>92</v>
      </c>
      <c r="AW67" s="234" t="s">
        <v>93</v>
      </c>
      <c r="AX67" s="234" t="s">
        <v>94</v>
      </c>
      <c r="AY67" s="234" t="s">
        <v>947</v>
      </c>
      <c r="AZ67" s="234" t="s">
        <v>948</v>
      </c>
      <c r="BA67" s="234"/>
      <c r="BB67" s="23"/>
    </row>
    <row r="68" spans="47:54" ht="27.75" customHeight="1">
      <c r="AU68" s="103"/>
      <c r="AV68" s="103"/>
      <c r="AW68" s="103"/>
      <c r="AX68" s="103"/>
      <c r="AY68" s="103"/>
      <c r="AZ68" s="23"/>
      <c r="BA68" s="23"/>
      <c r="BB68" s="23"/>
    </row>
    <row r="69" spans="47:48" ht="27.75" customHeight="1">
      <c r="AU69" s="16" t="s">
        <v>112</v>
      </c>
      <c r="AV69" s="16" t="s">
        <v>114</v>
      </c>
    </row>
    <row r="70" spans="48:50" ht="27.75" customHeight="1">
      <c r="AV70" s="107" t="s">
        <v>115</v>
      </c>
      <c r="AW70" s="238" t="s">
        <v>683</v>
      </c>
      <c r="AX70" s="16" t="s">
        <v>525</v>
      </c>
    </row>
    <row r="71" ht="27.75" customHeight="1">
      <c r="AW71" s="16" t="s">
        <v>116</v>
      </c>
    </row>
    <row r="72" spans="49:50" ht="27.75" customHeight="1">
      <c r="AW72" s="238">
        <f>IF(T20&gt;=31,"3",IF(T20&gt;=16,2,IF(T20&gt;=5,1,0)))</f>
        <v>0</v>
      </c>
      <c r="AX72" s="16" t="s">
        <v>338</v>
      </c>
    </row>
    <row r="73" ht="27.75" customHeight="1">
      <c r="AW73" s="16" t="s">
        <v>343</v>
      </c>
    </row>
    <row r="74" spans="49:51" ht="27.75" customHeight="1">
      <c r="AW74" s="166" t="s">
        <v>523</v>
      </c>
      <c r="AX74" s="117" t="s">
        <v>117</v>
      </c>
      <c r="AY74" s="167" t="s">
        <v>524</v>
      </c>
    </row>
    <row r="75" spans="49:51" ht="27.75" customHeight="1">
      <c r="AW75" s="166" t="s">
        <v>1120</v>
      </c>
      <c r="AX75" s="117" t="s">
        <v>118</v>
      </c>
      <c r="AY75" s="167" t="s">
        <v>120</v>
      </c>
    </row>
    <row r="76" spans="49:50" ht="27.75" customHeight="1">
      <c r="AW76" s="166" t="s">
        <v>1121</v>
      </c>
      <c r="AX76" s="117" t="s">
        <v>119</v>
      </c>
    </row>
    <row r="77" spans="49:50" ht="27.75" customHeight="1">
      <c r="AW77" s="166" t="s">
        <v>1122</v>
      </c>
      <c r="AX77" s="117" t="s">
        <v>1105</v>
      </c>
    </row>
    <row r="78" ht="27.75" customHeight="1"/>
    <row r="79" spans="47:53" ht="27.75" customHeight="1">
      <c r="AU79" s="103" t="s">
        <v>398</v>
      </c>
      <c r="AV79" s="103" t="s">
        <v>322</v>
      </c>
      <c r="AW79" s="103"/>
      <c r="AY79" s="13"/>
      <c r="AZ79" s="23"/>
      <c r="BA79" s="23"/>
    </row>
    <row r="80" spans="48:51" ht="27.75" customHeight="1">
      <c r="AV80" s="107" t="s">
        <v>526</v>
      </c>
      <c r="AW80" s="239"/>
      <c r="AX80" s="240"/>
      <c r="AY80" s="109" t="s">
        <v>411</v>
      </c>
    </row>
    <row r="81" spans="48:51" ht="27.75" customHeight="1">
      <c r="AV81" s="107" t="s">
        <v>527</v>
      </c>
      <c r="AW81" s="241"/>
      <c r="AY81" s="109" t="s">
        <v>305</v>
      </c>
    </row>
    <row r="82" ht="27.75" customHeight="1"/>
    <row r="83" spans="48:51" ht="27.75" customHeight="1">
      <c r="AV83" s="107" t="s">
        <v>528</v>
      </c>
      <c r="AW83" s="239"/>
      <c r="AX83" s="240"/>
      <c r="AY83" s="109" t="s">
        <v>530</v>
      </c>
    </row>
    <row r="84" spans="48:51" ht="27.75" customHeight="1">
      <c r="AV84" s="107" t="s">
        <v>529</v>
      </c>
      <c r="AW84" s="241"/>
      <c r="AY84" s="109" t="s">
        <v>305</v>
      </c>
    </row>
    <row r="85" ht="27.75" customHeight="1"/>
    <row r="86" ht="27.75" customHeight="1">
      <c r="AV86" s="16" t="s">
        <v>806</v>
      </c>
    </row>
    <row r="87" ht="27.75" customHeight="1">
      <c r="AV87" s="16" t="s">
        <v>807</v>
      </c>
    </row>
    <row r="88" ht="27.75" customHeight="1">
      <c r="AV88" s="16" t="s">
        <v>808</v>
      </c>
    </row>
    <row r="89" ht="12">
      <c r="AV89" s="16" t="s">
        <v>809</v>
      </c>
    </row>
    <row r="90" ht="12">
      <c r="AV90" s="16" t="s">
        <v>810</v>
      </c>
    </row>
    <row r="91" ht="12">
      <c r="AV91" s="16" t="s">
        <v>811</v>
      </c>
    </row>
    <row r="92" ht="12">
      <c r="AV92" s="16" t="s">
        <v>812</v>
      </c>
    </row>
    <row r="93" ht="12">
      <c r="AV93" s="16" t="s">
        <v>813</v>
      </c>
    </row>
    <row r="94" ht="12">
      <c r="AV94" s="16" t="s">
        <v>814</v>
      </c>
    </row>
    <row r="95" ht="12">
      <c r="AV95" s="16" t="s">
        <v>815</v>
      </c>
    </row>
    <row r="96" ht="12">
      <c r="AV96" s="16" t="s">
        <v>816</v>
      </c>
    </row>
    <row r="97" ht="12">
      <c r="AV97" s="16" t="s">
        <v>817</v>
      </c>
    </row>
    <row r="98" ht="12">
      <c r="AV98" s="16" t="s">
        <v>818</v>
      </c>
    </row>
    <row r="99" ht="12">
      <c r="AV99" s="16" t="s">
        <v>819</v>
      </c>
    </row>
    <row r="100" ht="12">
      <c r="AV100" s="16" t="s">
        <v>820</v>
      </c>
    </row>
    <row r="101" ht="12">
      <c r="AV101" s="16" t="s">
        <v>821</v>
      </c>
    </row>
    <row r="102" ht="12">
      <c r="AV102" s="16" t="s">
        <v>822</v>
      </c>
    </row>
    <row r="103" ht="12">
      <c r="AV103" s="16" t="s">
        <v>823</v>
      </c>
    </row>
    <row r="104" ht="12">
      <c r="AV104" s="16" t="s">
        <v>824</v>
      </c>
    </row>
    <row r="105" ht="12">
      <c r="AV105" s="16" t="s">
        <v>825</v>
      </c>
    </row>
    <row r="106" ht="12">
      <c r="AV106" s="16" t="s">
        <v>826</v>
      </c>
    </row>
    <row r="107" ht="12">
      <c r="AV107" s="16" t="s">
        <v>827</v>
      </c>
    </row>
    <row r="108" ht="12">
      <c r="AV108" s="16" t="s">
        <v>828</v>
      </c>
    </row>
    <row r="109" ht="12">
      <c r="AV109" s="16" t="s">
        <v>829</v>
      </c>
    </row>
    <row r="110" ht="12">
      <c r="AV110" s="16" t="s">
        <v>830</v>
      </c>
    </row>
    <row r="111" ht="12">
      <c r="AV111" s="16" t="s">
        <v>831</v>
      </c>
    </row>
    <row r="112" ht="12">
      <c r="AV112" s="16" t="s">
        <v>832</v>
      </c>
    </row>
    <row r="113" ht="12">
      <c r="AV113" s="16" t="s">
        <v>833</v>
      </c>
    </row>
    <row r="114" ht="12">
      <c r="AV114" s="16" t="s">
        <v>834</v>
      </c>
    </row>
    <row r="115" ht="12">
      <c r="AV115" s="16" t="s">
        <v>835</v>
      </c>
    </row>
    <row r="116" ht="12">
      <c r="AV116" s="16" t="s">
        <v>836</v>
      </c>
    </row>
    <row r="117" ht="12">
      <c r="AV117" s="16" t="s">
        <v>837</v>
      </c>
    </row>
    <row r="118" ht="12">
      <c r="AV118" s="16" t="s">
        <v>838</v>
      </c>
    </row>
    <row r="119" ht="12">
      <c r="AV119" s="16" t="s">
        <v>839</v>
      </c>
    </row>
    <row r="120" ht="12">
      <c r="AV120" s="16" t="s">
        <v>840</v>
      </c>
    </row>
    <row r="121" ht="12">
      <c r="AV121" s="16" t="s">
        <v>841</v>
      </c>
    </row>
    <row r="122" ht="12">
      <c r="AV122" s="16" t="s">
        <v>842</v>
      </c>
    </row>
    <row r="123" ht="12">
      <c r="AV123" s="16" t="s">
        <v>843</v>
      </c>
    </row>
    <row r="124" ht="12">
      <c r="AV124" s="16" t="s">
        <v>844</v>
      </c>
    </row>
    <row r="125" ht="12">
      <c r="AV125" s="16" t="s">
        <v>845</v>
      </c>
    </row>
    <row r="126" ht="12">
      <c r="AV126" s="16" t="s">
        <v>846</v>
      </c>
    </row>
    <row r="127" ht="12">
      <c r="AV127" s="16" t="s">
        <v>847</v>
      </c>
    </row>
    <row r="128" ht="12">
      <c r="AV128" s="16" t="s">
        <v>848</v>
      </c>
    </row>
    <row r="129" ht="12">
      <c r="AV129" s="16" t="s">
        <v>849</v>
      </c>
    </row>
    <row r="130" ht="12">
      <c r="AV130" s="16" t="s">
        <v>850</v>
      </c>
    </row>
    <row r="131" ht="12">
      <c r="AV131" s="16" t="s">
        <v>851</v>
      </c>
    </row>
    <row r="132" ht="12">
      <c r="AV132" s="16" t="s">
        <v>852</v>
      </c>
    </row>
    <row r="133" ht="12">
      <c r="AV133" s="16" t="s">
        <v>853</v>
      </c>
    </row>
    <row r="134" ht="12">
      <c r="AV134" s="16" t="s">
        <v>854</v>
      </c>
    </row>
    <row r="135" ht="12">
      <c r="AV135" s="16" t="s">
        <v>855</v>
      </c>
    </row>
    <row r="136" ht="12">
      <c r="AV136" s="16" t="s">
        <v>856</v>
      </c>
    </row>
    <row r="137" ht="12">
      <c r="AV137" s="16" t="s">
        <v>857</v>
      </c>
    </row>
    <row r="138" ht="12">
      <c r="AV138" s="16" t="s">
        <v>858</v>
      </c>
    </row>
    <row r="139" ht="12">
      <c r="AV139" s="16" t="s">
        <v>859</v>
      </c>
    </row>
    <row r="140" ht="12">
      <c r="AV140" s="16" t="s">
        <v>860</v>
      </c>
    </row>
    <row r="141" ht="12">
      <c r="AV141" s="16" t="s">
        <v>1102</v>
      </c>
    </row>
    <row r="142" ht="12">
      <c r="AV142" s="16" t="s">
        <v>861</v>
      </c>
    </row>
    <row r="143" ht="12">
      <c r="AV143" s="16" t="s">
        <v>862</v>
      </c>
    </row>
    <row r="144" ht="12">
      <c r="AV144" s="16" t="s">
        <v>863</v>
      </c>
    </row>
    <row r="145" ht="12">
      <c r="AV145" s="16" t="s">
        <v>864</v>
      </c>
    </row>
    <row r="146" ht="12">
      <c r="AV146" s="16" t="s">
        <v>865</v>
      </c>
    </row>
    <row r="147" ht="12">
      <c r="AV147" s="16" t="s">
        <v>866</v>
      </c>
    </row>
    <row r="148" ht="12">
      <c r="AV148" s="16" t="s">
        <v>867</v>
      </c>
    </row>
    <row r="149" ht="12">
      <c r="AV149" s="16" t="s">
        <v>868</v>
      </c>
    </row>
    <row r="150" ht="12">
      <c r="AV150" s="16" t="s">
        <v>869</v>
      </c>
    </row>
    <row r="151" ht="12">
      <c r="AV151" s="16" t="s">
        <v>870</v>
      </c>
    </row>
    <row r="152" ht="12">
      <c r="AV152" s="16" t="s">
        <v>871</v>
      </c>
    </row>
    <row r="153" ht="12">
      <c r="AV153" s="16" t="s">
        <v>872</v>
      </c>
    </row>
    <row r="154" ht="12">
      <c r="AV154" s="16" t="s">
        <v>873</v>
      </c>
    </row>
    <row r="155" ht="12">
      <c r="AV155" s="16" t="s">
        <v>874</v>
      </c>
    </row>
    <row r="156" ht="12">
      <c r="AV156" s="16" t="s">
        <v>875</v>
      </c>
    </row>
    <row r="157" ht="12">
      <c r="AV157" s="16" t="s">
        <v>876</v>
      </c>
    </row>
    <row r="158" ht="12">
      <c r="AV158" s="16" t="s">
        <v>877</v>
      </c>
    </row>
    <row r="159" ht="12">
      <c r="AV159" s="16" t="s">
        <v>878</v>
      </c>
    </row>
    <row r="160" ht="12">
      <c r="AV160" s="16" t="s">
        <v>879</v>
      </c>
    </row>
    <row r="161" ht="12">
      <c r="AV161" s="16" t="s">
        <v>880</v>
      </c>
    </row>
    <row r="162" ht="12">
      <c r="AV162" s="16" t="s">
        <v>881</v>
      </c>
    </row>
    <row r="163" ht="12">
      <c r="AV163" s="16" t="s">
        <v>882</v>
      </c>
    </row>
    <row r="164" ht="12">
      <c r="AV164" s="16" t="s">
        <v>883</v>
      </c>
    </row>
    <row r="165" ht="12">
      <c r="AV165" s="16" t="s">
        <v>884</v>
      </c>
    </row>
    <row r="166" ht="12">
      <c r="AV166" s="16" t="s">
        <v>885</v>
      </c>
    </row>
    <row r="167" ht="12">
      <c r="AV167" s="16" t="s">
        <v>886</v>
      </c>
    </row>
    <row r="168" ht="12">
      <c r="AV168" s="16" t="s">
        <v>887</v>
      </c>
    </row>
    <row r="169" ht="12">
      <c r="AV169" s="16" t="s">
        <v>888</v>
      </c>
    </row>
    <row r="170" ht="12">
      <c r="AV170" s="16" t="s">
        <v>889</v>
      </c>
    </row>
    <row r="171" ht="12">
      <c r="AV171" s="16" t="s">
        <v>890</v>
      </c>
    </row>
    <row r="172" ht="12">
      <c r="AV172" s="16" t="s">
        <v>891</v>
      </c>
    </row>
    <row r="173" ht="12">
      <c r="AV173" s="16" t="s">
        <v>892</v>
      </c>
    </row>
    <row r="174" ht="12">
      <c r="AV174" s="16" t="s">
        <v>893</v>
      </c>
    </row>
    <row r="175" ht="12">
      <c r="AV175" s="16" t="s">
        <v>894</v>
      </c>
    </row>
    <row r="176" ht="12">
      <c r="AV176" s="16" t="s">
        <v>895</v>
      </c>
    </row>
    <row r="177" ht="12">
      <c r="AV177" s="16" t="s">
        <v>896</v>
      </c>
    </row>
    <row r="178" ht="12">
      <c r="AV178" s="16" t="s">
        <v>897</v>
      </c>
    </row>
    <row r="179" ht="12">
      <c r="AV179" s="16" t="s">
        <v>898</v>
      </c>
    </row>
    <row r="180" ht="12">
      <c r="AV180" s="16" t="s">
        <v>899</v>
      </c>
    </row>
    <row r="181" ht="12">
      <c r="AV181" s="16" t="s">
        <v>900</v>
      </c>
    </row>
    <row r="182" ht="12">
      <c r="AV182" s="16" t="s">
        <v>901</v>
      </c>
    </row>
    <row r="183" ht="12">
      <c r="AV183" s="16" t="s">
        <v>902</v>
      </c>
    </row>
    <row r="184" ht="12">
      <c r="AV184" s="16" t="s">
        <v>903</v>
      </c>
    </row>
    <row r="185" ht="12">
      <c r="AV185" s="16" t="s">
        <v>904</v>
      </c>
    </row>
    <row r="186" ht="12">
      <c r="AV186" s="16" t="s">
        <v>905</v>
      </c>
    </row>
    <row r="187" ht="12">
      <c r="AV187" s="16" t="s">
        <v>906</v>
      </c>
    </row>
    <row r="188" ht="12">
      <c r="AV188" s="16" t="s">
        <v>907</v>
      </c>
    </row>
    <row r="189" ht="12">
      <c r="AV189" s="16" t="s">
        <v>908</v>
      </c>
    </row>
    <row r="190" ht="12">
      <c r="AV190" s="16" t="s">
        <v>909</v>
      </c>
    </row>
    <row r="191" ht="12">
      <c r="AV191" s="16" t="s">
        <v>910</v>
      </c>
    </row>
    <row r="192" ht="12">
      <c r="AV192" s="16" t="s">
        <v>911</v>
      </c>
    </row>
    <row r="193" ht="12">
      <c r="AV193" s="16" t="s">
        <v>912</v>
      </c>
    </row>
    <row r="194" ht="12">
      <c r="AV194" s="16" t="s">
        <v>913</v>
      </c>
    </row>
    <row r="195" ht="12">
      <c r="AV195" s="16" t="s">
        <v>914</v>
      </c>
    </row>
    <row r="196" ht="12">
      <c r="AV196" s="16" t="s">
        <v>915</v>
      </c>
    </row>
    <row r="197" ht="12">
      <c r="AV197" s="16" t="s">
        <v>916</v>
      </c>
    </row>
    <row r="198" ht="12">
      <c r="AV198" s="16" t="s">
        <v>917</v>
      </c>
    </row>
    <row r="199" ht="12">
      <c r="AV199" s="16" t="s">
        <v>918</v>
      </c>
    </row>
    <row r="200" ht="12">
      <c r="AV200" s="16" t="s">
        <v>919</v>
      </c>
    </row>
    <row r="201" ht="12">
      <c r="AV201" s="16" t="s">
        <v>920</v>
      </c>
    </row>
    <row r="202" ht="12">
      <c r="AV202" s="16" t="s">
        <v>921</v>
      </c>
    </row>
    <row r="203" ht="12">
      <c r="AV203" s="16" t="s">
        <v>922</v>
      </c>
    </row>
    <row r="204" ht="12">
      <c r="AV204" s="16" t="s">
        <v>923</v>
      </c>
    </row>
    <row r="205" ht="12">
      <c r="AV205" s="16" t="s">
        <v>924</v>
      </c>
    </row>
    <row r="206" ht="12">
      <c r="AV206" s="16" t="s">
        <v>925</v>
      </c>
    </row>
    <row r="207" ht="12">
      <c r="AV207" s="16" t="s">
        <v>926</v>
      </c>
    </row>
    <row r="208" ht="12">
      <c r="AV208" s="16" t="s">
        <v>927</v>
      </c>
    </row>
    <row r="209" ht="12">
      <c r="AV209" s="16" t="s">
        <v>928</v>
      </c>
    </row>
    <row r="210" ht="12">
      <c r="AV210" s="16" t="s">
        <v>929</v>
      </c>
    </row>
    <row r="211" ht="12">
      <c r="AV211" s="16" t="s">
        <v>930</v>
      </c>
    </row>
    <row r="212" ht="12">
      <c r="AV212" s="16" t="s">
        <v>931</v>
      </c>
    </row>
    <row r="213" ht="12">
      <c r="AV213" s="16" t="s">
        <v>932</v>
      </c>
    </row>
    <row r="214" ht="12">
      <c r="AV214" s="16" t="s">
        <v>933</v>
      </c>
    </row>
    <row r="215" ht="12">
      <c r="AV215" s="16" t="s">
        <v>934</v>
      </c>
    </row>
    <row r="216" ht="12">
      <c r="AV216" s="16" t="s">
        <v>935</v>
      </c>
    </row>
    <row r="217" ht="12">
      <c r="AV217" s="16" t="s">
        <v>936</v>
      </c>
    </row>
    <row r="218" ht="12">
      <c r="AV218" s="16" t="s">
        <v>937</v>
      </c>
    </row>
    <row r="219" ht="12">
      <c r="AV219" s="16" t="s">
        <v>938</v>
      </c>
    </row>
    <row r="220" ht="12">
      <c r="AV220" s="16" t="s">
        <v>939</v>
      </c>
    </row>
    <row r="221" ht="12">
      <c r="AV221" s="16" t="s">
        <v>940</v>
      </c>
    </row>
    <row r="222" ht="12">
      <c r="AV222" s="16" t="s">
        <v>941</v>
      </c>
    </row>
    <row r="223" ht="12">
      <c r="AV223" s="16" t="s">
        <v>942</v>
      </c>
    </row>
    <row r="224" ht="12">
      <c r="AV224" s="16" t="s">
        <v>943</v>
      </c>
    </row>
    <row r="225" ht="12">
      <c r="AV225" s="16" t="s">
        <v>944</v>
      </c>
    </row>
    <row r="226" ht="12">
      <c r="AV226" s="16" t="s">
        <v>945</v>
      </c>
    </row>
    <row r="227" ht="12">
      <c r="AV227" s="16" t="s">
        <v>946</v>
      </c>
    </row>
  </sheetData>
  <sheetProtection password="E856" sheet="1"/>
  <mergeCells count="113">
    <mergeCell ref="AO11:AP11"/>
    <mergeCell ref="AH25:AJ25"/>
    <mergeCell ref="AL25:AN25"/>
    <mergeCell ref="AO25:AQ25"/>
    <mergeCell ref="M25:O25"/>
    <mergeCell ref="Q25:S25"/>
    <mergeCell ref="T25:V25"/>
    <mergeCell ref="X25:Z25"/>
    <mergeCell ref="AA25:AC25"/>
    <mergeCell ref="AE25:AG25"/>
    <mergeCell ref="AC13:AD13"/>
    <mergeCell ref="AJ19:AK19"/>
    <mergeCell ref="AG7:AK8"/>
    <mergeCell ref="AF18:AG18"/>
    <mergeCell ref="AH18:AI18"/>
    <mergeCell ref="AJ18:AK18"/>
    <mergeCell ref="AF19:AG19"/>
    <mergeCell ref="AH19:AI19"/>
    <mergeCell ref="AE13:AQ13"/>
    <mergeCell ref="AC12:AQ12"/>
    <mergeCell ref="B20:C20"/>
    <mergeCell ref="Z18:AA18"/>
    <mergeCell ref="AB18:AC18"/>
    <mergeCell ref="AB11:AD11"/>
    <mergeCell ref="V16:W16"/>
    <mergeCell ref="Z12:AB12"/>
    <mergeCell ref="W11:X11"/>
    <mergeCell ref="Y11:AA11"/>
    <mergeCell ref="W12:X12"/>
    <mergeCell ref="W13:X13"/>
    <mergeCell ref="D8:U8"/>
    <mergeCell ref="P3:AJ3"/>
    <mergeCell ref="E2:F2"/>
    <mergeCell ref="A28:D28"/>
    <mergeCell ref="AD18:AE18"/>
    <mergeCell ref="Z19:AA19"/>
    <mergeCell ref="AB19:AC19"/>
    <mergeCell ref="AD19:AE19"/>
    <mergeCell ref="A25:D25"/>
    <mergeCell ref="B19:C19"/>
    <mergeCell ref="O11:R11"/>
    <mergeCell ref="R18:S18"/>
    <mergeCell ref="G17:H17"/>
    <mergeCell ref="F11:H11"/>
    <mergeCell ref="K11:N11"/>
    <mergeCell ref="A2:C2"/>
    <mergeCell ref="M3:O3"/>
    <mergeCell ref="A7:C7"/>
    <mergeCell ref="B18:C18"/>
    <mergeCell ref="D7:U7"/>
    <mergeCell ref="T18:U18"/>
    <mergeCell ref="V19:W19"/>
    <mergeCell ref="R19:S19"/>
    <mergeCell ref="T19:U19"/>
    <mergeCell ref="D18:E18"/>
    <mergeCell ref="G18:H18"/>
    <mergeCell ref="I18:J18"/>
    <mergeCell ref="D19:E19"/>
    <mergeCell ref="G19:H19"/>
    <mergeCell ref="Y13:AB13"/>
    <mergeCell ref="I13:U13"/>
    <mergeCell ref="D12:F12"/>
    <mergeCell ref="G12:U12"/>
    <mergeCell ref="R16:S16"/>
    <mergeCell ref="T16:U16"/>
    <mergeCell ref="AO1:AQ2"/>
    <mergeCell ref="AE11:AF11"/>
    <mergeCell ref="A1:J1"/>
    <mergeCell ref="AG11:AJ11"/>
    <mergeCell ref="AK11:AN11"/>
    <mergeCell ref="G2:J2"/>
    <mergeCell ref="S11:T11"/>
    <mergeCell ref="M1:AH1"/>
    <mergeCell ref="AI1:AK2"/>
    <mergeCell ref="C11:E11"/>
    <mergeCell ref="B17:C17"/>
    <mergeCell ref="A11:B11"/>
    <mergeCell ref="A12:B12"/>
    <mergeCell ref="D17:E17"/>
    <mergeCell ref="AL1:AN2"/>
    <mergeCell ref="A8:C8"/>
    <mergeCell ref="I11:J11"/>
    <mergeCell ref="A13:B13"/>
    <mergeCell ref="C13:F13"/>
    <mergeCell ref="G13:H13"/>
    <mergeCell ref="N28:P28"/>
    <mergeCell ref="I17:J17"/>
    <mergeCell ref="L17:O17"/>
    <mergeCell ref="L21:O21"/>
    <mergeCell ref="E25:F25"/>
    <mergeCell ref="J25:L25"/>
    <mergeCell ref="I20:J20"/>
    <mergeCell ref="I19:J19"/>
    <mergeCell ref="I21:K21"/>
    <mergeCell ref="D20:E20"/>
    <mergeCell ref="T17:U17"/>
    <mergeCell ref="V17:W17"/>
    <mergeCell ref="V18:W18"/>
    <mergeCell ref="L19:O19"/>
    <mergeCell ref="E28:G28"/>
    <mergeCell ref="L20:O20"/>
    <mergeCell ref="R17:S17"/>
    <mergeCell ref="L18:O18"/>
    <mergeCell ref="G20:H20"/>
    <mergeCell ref="J28:M28"/>
    <mergeCell ref="T21:U21"/>
    <mergeCell ref="V21:W21"/>
    <mergeCell ref="T20:W20"/>
    <mergeCell ref="R22:S22"/>
    <mergeCell ref="T22:W22"/>
    <mergeCell ref="T28:AQ28"/>
    <mergeCell ref="R21:S21"/>
    <mergeCell ref="R20:S20"/>
  </mergeCells>
  <dataValidations count="11">
    <dataValidation allowBlank="1" showInputMessage="1" showErrorMessage="1" imeMode="off" sqref="Y13:AB13 N28:P28 E28:G28 AJ19 AH19 AF19 AD19 AB19 Z19 G2 L17:O21 G17:G21 I13:U13 D12:F12 H17:H20 C13:F13 AE13:AQ13 Z12:AB12 AJ22:AM22 T17:W22"/>
    <dataValidation type="list" allowBlank="1" showInputMessage="1" sqref="AW70">
      <formula1>"○義務あり,×義務なし"</formula1>
    </dataValidation>
    <dataValidation type="list" allowBlank="1" showInputMessage="1" showErrorMessage="1" imeMode="off" sqref="U11 AQ11">
      <formula1>"男,女"</formula1>
    </dataValidation>
    <dataValidation allowBlank="1" showInputMessage="1" showErrorMessage="1" imeMode="hiragana" sqref="A8 T28:AQ28 AL25 AH25 AA25 AE25 X25 T25 M25 Q25 J25 AO25 AC12:AQ12 G12:U12 Y11:AD11 C11:H11 D8:U8"/>
    <dataValidation allowBlank="1" showInputMessage="1" showErrorMessage="1" imeMode="halfKatakana" sqref="K11:R11 AG11:AN11"/>
    <dataValidation allowBlank="1" showErrorMessage="1" imeMode="off" sqref="V7"/>
    <dataValidation allowBlank="1" showErrorMessage="1" imeMode="hiragana" sqref="V8"/>
    <dataValidation type="list" allowBlank="1" showInputMessage="1" showErrorMessage="1" imeMode="off" sqref="AB7:AE7">
      <formula1>$AX$56:$AY$56</formula1>
    </dataValidation>
    <dataValidation type="list" allowBlank="1" showInputMessage="1" showErrorMessage="1" imeMode="off" sqref="AB8:AE8">
      <formula1>$AX$57:$AY$57</formula1>
    </dataValidation>
    <dataValidation type="list" allowBlank="1" showInputMessage="1" showErrorMessage="1" imeMode="off" sqref="AG7:AK8">
      <formula1>$AV$36:$AV$37</formula1>
    </dataValidation>
    <dataValidation type="list" allowBlank="1" showInputMessage="1" showErrorMessage="1" imeMode="hiragana" sqref="D7:U7">
      <formula1>$AV$86:$AV$227</formula1>
    </dataValidation>
  </dataValidations>
  <printOptions horizontalCentered="1"/>
  <pageMargins left="0.3937007874015748" right="0.3937007874015748" top="0.984251968503937" bottom="0.3937007874015748" header="0.7874015748031497" footer="0.31496062992125984"/>
  <pageSetup fitToHeight="1" fitToWidth="1" horizontalDpi="600" verticalDpi="600" orientation="landscape" paperSize="9" scale="69" r:id="rId1"/>
  <headerFooter>
    <oddHeader>&amp;L&amp;"ＭＳ ゴシック,標準"&amp;12&amp;D &amp;T&amp;R&amp;"ＭＳ ゴシック,標準"&amp;12&lt; &amp;P/&amp;N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AX154"/>
  <sheetViews>
    <sheetView showGridLines="0" zoomScale="70" zoomScaleNormal="70" zoomScaleSheetLayoutView="70" workbookViewId="0" topLeftCell="I3">
      <selection activeCell="J10" sqref="J10"/>
    </sheetView>
  </sheetViews>
  <sheetFormatPr defaultColWidth="9.00390625" defaultRowHeight="15"/>
  <cols>
    <col min="1" max="2" width="6.57421875" style="77" hidden="1" customWidth="1"/>
    <col min="3" max="3" width="15.57421875" style="77" hidden="1" customWidth="1"/>
    <col min="4" max="4" width="20.57421875" style="77" hidden="1" customWidth="1"/>
    <col min="5" max="5" width="38.421875" style="77" hidden="1" customWidth="1"/>
    <col min="6" max="6" width="20.57421875" style="77" hidden="1" customWidth="1"/>
    <col min="7" max="7" width="20.8515625" style="77" hidden="1" customWidth="1"/>
    <col min="8" max="8" width="5.57421875" style="77" hidden="1" customWidth="1"/>
    <col min="9" max="9" width="5.57421875" style="77" customWidth="1"/>
    <col min="10" max="11" width="10.57421875" style="77" customWidth="1"/>
    <col min="12" max="13" width="12.57421875" style="77" customWidth="1"/>
    <col min="14" max="14" width="5.57421875" style="77" customWidth="1"/>
    <col min="15" max="16" width="10.57421875" style="77" customWidth="1"/>
    <col min="17" max="19" width="10.57421875" style="77" hidden="1" customWidth="1"/>
    <col min="20" max="20" width="8.57421875" style="77" customWidth="1"/>
    <col min="21" max="21" width="10.57421875" style="77" customWidth="1"/>
    <col min="22" max="22" width="12.57421875" style="77" hidden="1" customWidth="1"/>
    <col min="23" max="23" width="8.57421875" style="77" customWidth="1"/>
    <col min="24" max="24" width="12.57421875" style="77" customWidth="1"/>
    <col min="25" max="25" width="5.57421875" style="77" customWidth="1"/>
    <col min="26" max="26" width="12.57421875" style="77" customWidth="1"/>
    <col min="27" max="27" width="12.57421875" style="77" hidden="1" customWidth="1"/>
    <col min="28" max="34" width="10.57421875" style="77" customWidth="1"/>
    <col min="35" max="37" width="8.57421875" style="77" customWidth="1"/>
    <col min="38" max="39" width="5.57421875" style="77" customWidth="1"/>
    <col min="40" max="40" width="5.57421875" style="77" hidden="1" customWidth="1"/>
    <col min="41" max="41" width="8.57421875" style="77" hidden="1" customWidth="1"/>
    <col min="42" max="47" width="16.57421875" style="77" hidden="1" customWidth="1"/>
    <col min="48" max="74" width="5.57421875" style="77" customWidth="1"/>
    <col min="75" max="16384" width="9.00390625" style="77" customWidth="1"/>
  </cols>
  <sheetData>
    <row r="1" spans="1:47" s="91" customFormat="1" ht="24" customHeight="1" hidden="1">
      <c r="A1" s="95" t="s">
        <v>52</v>
      </c>
      <c r="B1" s="95" t="s">
        <v>52</v>
      </c>
      <c r="C1" s="95" t="s">
        <v>52</v>
      </c>
      <c r="D1" s="95" t="s">
        <v>52</v>
      </c>
      <c r="E1" s="95" t="s">
        <v>52</v>
      </c>
      <c r="F1" s="95"/>
      <c r="G1" s="95" t="s">
        <v>52</v>
      </c>
      <c r="H1" s="95" t="s">
        <v>52</v>
      </c>
      <c r="I1" s="94" t="s">
        <v>53</v>
      </c>
      <c r="J1" s="94" t="s">
        <v>53</v>
      </c>
      <c r="K1" s="94" t="s">
        <v>53</v>
      </c>
      <c r="L1" s="94" t="s">
        <v>53</v>
      </c>
      <c r="M1" s="94" t="s">
        <v>53</v>
      </c>
      <c r="N1" s="94" t="s">
        <v>53</v>
      </c>
      <c r="O1" s="91" t="s">
        <v>54</v>
      </c>
      <c r="P1" s="91" t="s">
        <v>54</v>
      </c>
      <c r="Q1" s="95" t="s">
        <v>52</v>
      </c>
      <c r="R1" s="95" t="s">
        <v>52</v>
      </c>
      <c r="S1" s="95" t="s">
        <v>52</v>
      </c>
      <c r="T1" s="94" t="s">
        <v>58</v>
      </c>
      <c r="U1" s="95"/>
      <c r="V1" s="91" t="s">
        <v>54</v>
      </c>
      <c r="W1" s="91" t="s">
        <v>54</v>
      </c>
      <c r="X1" s="94" t="s">
        <v>53</v>
      </c>
      <c r="Y1" s="94" t="s">
        <v>53</v>
      </c>
      <c r="Z1" s="91" t="s">
        <v>59</v>
      </c>
      <c r="AA1" s="91" t="s">
        <v>54</v>
      </c>
      <c r="AB1" s="91" t="s">
        <v>54</v>
      </c>
      <c r="AC1" s="91" t="s">
        <v>54</v>
      </c>
      <c r="AD1" s="91" t="s">
        <v>54</v>
      </c>
      <c r="AE1" s="91" t="s">
        <v>54</v>
      </c>
      <c r="AF1" s="91" t="s">
        <v>54</v>
      </c>
      <c r="AG1" s="91" t="s">
        <v>54</v>
      </c>
      <c r="AH1" s="91" t="s">
        <v>54</v>
      </c>
      <c r="AI1" s="91" t="s">
        <v>55</v>
      </c>
      <c r="AJ1" s="91" t="s">
        <v>55</v>
      </c>
      <c r="AK1" s="91" t="s">
        <v>55</v>
      </c>
      <c r="AL1" s="94" t="s">
        <v>53</v>
      </c>
      <c r="AM1" s="94" t="s">
        <v>53</v>
      </c>
      <c r="AN1" s="94" t="s">
        <v>53</v>
      </c>
      <c r="AO1" s="95" t="s">
        <v>52</v>
      </c>
      <c r="AP1" s="95" t="s">
        <v>52</v>
      </c>
      <c r="AQ1" s="95" t="s">
        <v>52</v>
      </c>
      <c r="AR1" s="95" t="s">
        <v>52</v>
      </c>
      <c r="AS1" s="95" t="s">
        <v>52</v>
      </c>
      <c r="AT1" s="95" t="s">
        <v>52</v>
      </c>
      <c r="AU1" s="95" t="s">
        <v>52</v>
      </c>
    </row>
    <row r="2" spans="1:47" s="116" customFormat="1" ht="24" customHeight="1" hidden="1">
      <c r="A2" s="114" t="s">
        <v>483</v>
      </c>
      <c r="B2" s="114" t="s">
        <v>484</v>
      </c>
      <c r="C2" s="114" t="s">
        <v>485</v>
      </c>
      <c r="D2" s="114" t="s">
        <v>486</v>
      </c>
      <c r="E2" s="114" t="s">
        <v>487</v>
      </c>
      <c r="F2" s="114"/>
      <c r="G2" s="114" t="s">
        <v>488</v>
      </c>
      <c r="H2" s="114" t="s">
        <v>489</v>
      </c>
      <c r="I2" s="115" t="s">
        <v>490</v>
      </c>
      <c r="J2" s="115" t="s">
        <v>491</v>
      </c>
      <c r="K2" s="115" t="s">
        <v>492</v>
      </c>
      <c r="L2" s="115" t="s">
        <v>493</v>
      </c>
      <c r="M2" s="115" t="s">
        <v>494</v>
      </c>
      <c r="N2" s="115" t="s">
        <v>495</v>
      </c>
      <c r="O2" s="116" t="s">
        <v>496</v>
      </c>
      <c r="P2" s="116" t="s">
        <v>497</v>
      </c>
      <c r="Q2" s="114" t="s">
        <v>498</v>
      </c>
      <c r="R2" s="114" t="s">
        <v>499</v>
      </c>
      <c r="S2" s="114" t="s">
        <v>500</v>
      </c>
      <c r="T2" s="115" t="s">
        <v>501</v>
      </c>
      <c r="U2" s="114"/>
      <c r="V2" s="116" t="s">
        <v>502</v>
      </c>
      <c r="W2" s="116" t="s">
        <v>378</v>
      </c>
      <c r="X2" s="115" t="s">
        <v>379</v>
      </c>
      <c r="Y2" s="115" t="s">
        <v>380</v>
      </c>
      <c r="Z2" s="116" t="s">
        <v>381</v>
      </c>
      <c r="AA2" s="116" t="s">
        <v>382</v>
      </c>
      <c r="AB2" s="116" t="s">
        <v>503</v>
      </c>
      <c r="AC2" s="116" t="s">
        <v>504</v>
      </c>
      <c r="AD2" s="116" t="s">
        <v>505</v>
      </c>
      <c r="AE2" s="116" t="s">
        <v>506</v>
      </c>
      <c r="AF2" s="116" t="s">
        <v>507</v>
      </c>
      <c r="AG2" s="116" t="s">
        <v>508</v>
      </c>
      <c r="AH2" s="116" t="s">
        <v>509</v>
      </c>
      <c r="AI2" s="116" t="s">
        <v>383</v>
      </c>
      <c r="AJ2" s="116" t="s">
        <v>510</v>
      </c>
      <c r="AK2" s="116" t="s">
        <v>511</v>
      </c>
      <c r="AL2" s="115" t="s">
        <v>512</v>
      </c>
      <c r="AM2" s="115" t="s">
        <v>513</v>
      </c>
      <c r="AN2" s="115" t="s">
        <v>514</v>
      </c>
      <c r="AO2" s="114" t="s">
        <v>515</v>
      </c>
      <c r="AP2" s="114" t="s">
        <v>516</v>
      </c>
      <c r="AQ2" s="114" t="s">
        <v>517</v>
      </c>
      <c r="AR2" s="114" t="s">
        <v>518</v>
      </c>
      <c r="AS2" s="114" t="s">
        <v>519</v>
      </c>
      <c r="AT2" s="114" t="s">
        <v>520</v>
      </c>
      <c r="AU2" s="114" t="s">
        <v>531</v>
      </c>
    </row>
    <row r="3" spans="1:37" s="61" customFormat="1" ht="24" customHeight="1">
      <c r="A3" s="58"/>
      <c r="B3" s="59"/>
      <c r="C3" s="59"/>
      <c r="D3" s="59"/>
      <c r="E3" s="59"/>
      <c r="F3" s="59"/>
      <c r="G3" s="60"/>
      <c r="H3" s="58"/>
      <c r="I3" s="380" t="s">
        <v>547</v>
      </c>
      <c r="J3" s="380"/>
      <c r="K3" s="380"/>
      <c r="L3" s="380"/>
      <c r="M3" s="380"/>
      <c r="N3" s="60"/>
      <c r="O3" s="60"/>
      <c r="P3" s="58"/>
      <c r="Q3" s="58"/>
      <c r="R3" s="58"/>
      <c r="S3" s="58"/>
      <c r="T3" s="60"/>
      <c r="U3" s="58"/>
      <c r="V3" s="58"/>
      <c r="W3" s="59"/>
      <c r="Y3" s="165"/>
      <c r="Z3" s="165"/>
      <c r="AA3" s="165"/>
      <c r="AB3" s="381">
        <f>ASC('様式 WA-1（集計作業用）'!C6)</f>
      </c>
      <c r="AC3" s="381"/>
      <c r="AD3" s="381"/>
      <c r="AE3" s="381"/>
      <c r="AF3" s="379" t="str">
        <f>IF('様式 A-1'!AI1="","",'様式 A-1'!AI1)</f>
        <v>南関東</v>
      </c>
      <c r="AG3" s="377">
        <f>IF('様式 WA-1（集計作業用）'!$A$6="","",'様式 WA-1（集計作業用）'!$A$6)</f>
      </c>
      <c r="AH3" s="62" t="s">
        <v>42</v>
      </c>
      <c r="AI3" s="63"/>
      <c r="AJ3" s="63"/>
      <c r="AK3" s="63"/>
    </row>
    <row r="4" spans="1:41" s="61" customFormat="1" ht="24" customHeight="1">
      <c r="A4" s="64"/>
      <c r="B4" s="59"/>
      <c r="C4" s="59"/>
      <c r="D4" s="59"/>
      <c r="E4" s="65"/>
      <c r="F4" s="65"/>
      <c r="G4" s="64"/>
      <c r="H4" s="64"/>
      <c r="I4" s="66" t="str">
        <f>'様式 A-1'!AV32</f>
        <v>第45回全日本ライフセービング選手権大会</v>
      </c>
      <c r="K4" s="64"/>
      <c r="L4" s="64"/>
      <c r="M4" s="64"/>
      <c r="N4" s="64"/>
      <c r="P4" s="64"/>
      <c r="Q4" s="64"/>
      <c r="R4" s="64"/>
      <c r="S4" s="64"/>
      <c r="T4" s="65"/>
      <c r="U4" s="64"/>
      <c r="V4" s="64"/>
      <c r="W4" s="59"/>
      <c r="AF4" s="379"/>
      <c r="AG4" s="378"/>
      <c r="AH4" s="62" t="s">
        <v>31</v>
      </c>
      <c r="AI4" s="65"/>
      <c r="AJ4" s="65"/>
      <c r="AK4" s="65"/>
      <c r="AO4" s="61" t="s">
        <v>393</v>
      </c>
    </row>
    <row r="5" spans="1:41" s="67" customFormat="1" ht="24" customHeight="1">
      <c r="A5" s="61"/>
      <c r="B5" s="61"/>
      <c r="C5" s="61"/>
      <c r="D5" s="61"/>
      <c r="E5" s="61"/>
      <c r="F5" s="61"/>
      <c r="G5" s="61"/>
      <c r="H5" s="61"/>
      <c r="I5" s="61"/>
      <c r="J5" s="61"/>
      <c r="K5" s="61"/>
      <c r="L5" s="61"/>
      <c r="M5" s="61"/>
      <c r="N5" s="61"/>
      <c r="O5" s="59"/>
      <c r="P5" s="61"/>
      <c r="Q5" s="61"/>
      <c r="R5" s="61"/>
      <c r="S5" s="61"/>
      <c r="T5" s="61"/>
      <c r="U5" s="61"/>
      <c r="V5" s="61"/>
      <c r="W5" s="59"/>
      <c r="X5" s="61"/>
      <c r="Y5" s="61"/>
      <c r="Z5" s="61"/>
      <c r="AA5" s="61"/>
      <c r="AB5" s="61"/>
      <c r="AC5" s="61"/>
      <c r="AD5" s="61"/>
      <c r="AE5" s="61"/>
      <c r="AF5" s="61"/>
      <c r="AG5" s="61"/>
      <c r="AH5" s="61"/>
      <c r="AI5" s="61"/>
      <c r="AJ5" s="61"/>
      <c r="AK5" s="61"/>
      <c r="AO5" s="168" t="s">
        <v>536</v>
      </c>
    </row>
    <row r="6" spans="1:41" s="59" customFormat="1" ht="24" customHeight="1">
      <c r="A6" s="176"/>
      <c r="B6" s="176"/>
      <c r="C6" s="176"/>
      <c r="D6" s="176"/>
      <c r="E6" s="177"/>
      <c r="F6" s="177"/>
      <c r="G6" s="176"/>
      <c r="H6" s="176"/>
      <c r="I6" s="176"/>
      <c r="J6" s="176"/>
      <c r="K6" s="176"/>
      <c r="L6" s="176"/>
      <c r="M6" s="176"/>
      <c r="N6" s="176"/>
      <c r="O6" s="177"/>
      <c r="P6" s="176"/>
      <c r="Q6" s="176"/>
      <c r="R6" s="176"/>
      <c r="S6" s="176"/>
      <c r="T6" s="177"/>
      <c r="U6" s="176"/>
      <c r="V6" s="176"/>
      <c r="W6" s="177"/>
      <c r="X6" s="176"/>
      <c r="Y6" s="177"/>
      <c r="Z6" s="178"/>
      <c r="AA6" s="178"/>
      <c r="AB6" s="243"/>
      <c r="AC6" s="243"/>
      <c r="AD6" s="243"/>
      <c r="AE6" s="243"/>
      <c r="AF6" s="243"/>
      <c r="AG6" s="243"/>
      <c r="AH6" s="243"/>
      <c r="AI6" s="177"/>
      <c r="AJ6" s="177"/>
      <c r="AK6" s="177"/>
      <c r="AO6" s="169" t="s">
        <v>536</v>
      </c>
    </row>
    <row r="7" spans="1:37" ht="39.75" customHeight="1">
      <c r="A7" s="112" t="s">
        <v>424</v>
      </c>
      <c r="B7" s="112" t="s">
        <v>34</v>
      </c>
      <c r="C7" s="113" t="s">
        <v>35</v>
      </c>
      <c r="D7" s="113" t="s">
        <v>32</v>
      </c>
      <c r="E7" s="113" t="s">
        <v>28</v>
      </c>
      <c r="F7" s="218" t="s">
        <v>1098</v>
      </c>
      <c r="G7" s="113" t="s">
        <v>955</v>
      </c>
      <c r="H7" s="112" t="s">
        <v>290</v>
      </c>
      <c r="I7" s="119" t="s">
        <v>288</v>
      </c>
      <c r="J7" s="69" t="s">
        <v>56</v>
      </c>
      <c r="K7" s="70" t="s">
        <v>57</v>
      </c>
      <c r="L7" s="71" t="s">
        <v>425</v>
      </c>
      <c r="M7" s="72" t="s">
        <v>426</v>
      </c>
      <c r="N7" s="184" t="s">
        <v>0</v>
      </c>
      <c r="O7" s="73" t="s">
        <v>1109</v>
      </c>
      <c r="P7" s="73" t="s">
        <v>1123</v>
      </c>
      <c r="Q7" s="68"/>
      <c r="R7" s="68"/>
      <c r="S7" s="68"/>
      <c r="T7" s="74" t="s">
        <v>103</v>
      </c>
      <c r="U7" s="74" t="s">
        <v>779</v>
      </c>
      <c r="V7" s="74"/>
      <c r="W7" s="73" t="s">
        <v>642</v>
      </c>
      <c r="X7" s="73" t="s">
        <v>37</v>
      </c>
      <c r="Y7" s="75" t="s">
        <v>1</v>
      </c>
      <c r="Z7" s="73" t="s">
        <v>638</v>
      </c>
      <c r="AA7" s="68"/>
      <c r="AB7" s="76" t="s">
        <v>686</v>
      </c>
      <c r="AC7" s="76" t="s">
        <v>639</v>
      </c>
      <c r="AD7" s="76" t="s">
        <v>687</v>
      </c>
      <c r="AE7" s="76" t="s">
        <v>688</v>
      </c>
      <c r="AF7" s="76" t="s">
        <v>640</v>
      </c>
      <c r="AG7" s="76" t="s">
        <v>641</v>
      </c>
      <c r="AH7" s="76" t="s">
        <v>689</v>
      </c>
      <c r="AI7" s="68" t="s">
        <v>30</v>
      </c>
      <c r="AJ7" s="68" t="s">
        <v>3</v>
      </c>
      <c r="AK7" s="68" t="s">
        <v>45</v>
      </c>
    </row>
    <row r="8" spans="1:37" s="93" customFormat="1" ht="24" customHeight="1">
      <c r="A8" s="138">
        <v>0</v>
      </c>
      <c r="B8" s="139" t="s">
        <v>384</v>
      </c>
      <c r="C8" s="140" t="str">
        <f>IF(J8="","",TRIM(J8&amp;"　"&amp;K8))</f>
        <v>東京　太郎</v>
      </c>
      <c r="D8" s="140" t="str">
        <f>IF(J8="","",ASC(TRIM(L8&amp;" "&amp;M8)))</f>
        <v>ﾄｳｷｮｳ ﾀﾛｳ</v>
      </c>
      <c r="E8" s="141" t="s">
        <v>354</v>
      </c>
      <c r="F8" s="141"/>
      <c r="G8" s="142"/>
      <c r="H8" s="138" t="s">
        <v>355</v>
      </c>
      <c r="I8" s="139" t="s">
        <v>126</v>
      </c>
      <c r="J8" s="244" t="s">
        <v>328</v>
      </c>
      <c r="K8" s="245" t="s">
        <v>329</v>
      </c>
      <c r="L8" s="244" t="s">
        <v>46</v>
      </c>
      <c r="M8" s="245" t="s">
        <v>47</v>
      </c>
      <c r="N8" s="138" t="s">
        <v>41</v>
      </c>
      <c r="O8" s="246" t="s">
        <v>1110</v>
      </c>
      <c r="P8" s="247" t="s">
        <v>1124</v>
      </c>
      <c r="Q8" s="138"/>
      <c r="R8" s="138"/>
      <c r="S8" s="138"/>
      <c r="T8" s="138" t="s">
        <v>1099</v>
      </c>
      <c r="U8" s="138" t="s">
        <v>1100</v>
      </c>
      <c r="V8" s="138"/>
      <c r="W8" s="138" t="s">
        <v>1101</v>
      </c>
      <c r="X8" s="248">
        <v>38596</v>
      </c>
      <c r="Y8" s="138">
        <f>IF(X8="","",DATEDIF(X8,'様式 A-1'!$G$2,"Y"))</f>
        <v>14</v>
      </c>
      <c r="Z8" s="138"/>
      <c r="AA8" s="138"/>
      <c r="AB8" s="249">
        <v>1</v>
      </c>
      <c r="AC8" s="249"/>
      <c r="AD8" s="249"/>
      <c r="AE8" s="249"/>
      <c r="AF8" s="249">
        <v>1</v>
      </c>
      <c r="AG8" s="249"/>
      <c r="AH8" s="249"/>
      <c r="AI8" s="138">
        <f>COUNT(AB8:AH8)</f>
        <v>2</v>
      </c>
      <c r="AJ8" s="138">
        <f aca="true" t="shared" si="0" ref="AJ8:AJ39">IF(AI8&lt;=$AP$154,AI8,$AP$154)</f>
        <v>2</v>
      </c>
      <c r="AK8" s="138">
        <f aca="true" t="shared" si="1" ref="AK8:AK39">IF(AI8&lt;=$AP$154,0,AI8-$AP$154)</f>
        <v>0</v>
      </c>
    </row>
    <row r="9" spans="1:37" s="93" customFormat="1" ht="24" customHeight="1">
      <c r="A9" s="138">
        <v>0</v>
      </c>
      <c r="B9" s="139" t="s">
        <v>384</v>
      </c>
      <c r="C9" s="140" t="str">
        <f>IF(J9="","",TRIM(J9&amp;"　"&amp;K9))</f>
        <v>品川　勇樹</v>
      </c>
      <c r="D9" s="140" t="str">
        <f aca="true" t="shared" si="2" ref="D9:D112">IF(J9="","",ASC(TRIM(L9&amp;" "&amp;M9)))</f>
        <v>ｼﾅｶﾞﾜ ﾕｳｷ</v>
      </c>
      <c r="E9" s="141" t="s">
        <v>354</v>
      </c>
      <c r="F9" s="141"/>
      <c r="G9" s="142"/>
      <c r="H9" s="138" t="s">
        <v>355</v>
      </c>
      <c r="I9" s="139" t="s">
        <v>126</v>
      </c>
      <c r="J9" s="244" t="s">
        <v>324</v>
      </c>
      <c r="K9" s="245" t="s">
        <v>325</v>
      </c>
      <c r="L9" s="244" t="s">
        <v>326</v>
      </c>
      <c r="M9" s="245" t="s">
        <v>327</v>
      </c>
      <c r="N9" s="138" t="s">
        <v>41</v>
      </c>
      <c r="O9" s="139" t="s">
        <v>1111</v>
      </c>
      <c r="P9" s="247" t="s">
        <v>1125</v>
      </c>
      <c r="Q9" s="138"/>
      <c r="R9" s="138"/>
      <c r="S9" s="138"/>
      <c r="T9" s="138" t="s">
        <v>33</v>
      </c>
      <c r="U9" s="138" t="s">
        <v>780</v>
      </c>
      <c r="V9" s="138"/>
      <c r="W9" s="138" t="s">
        <v>333</v>
      </c>
      <c r="X9" s="248">
        <v>35555</v>
      </c>
      <c r="Y9" s="138">
        <f>IF(X9="","",DATEDIF(X9,'様式 A-1'!$G$2,"Y"))</f>
        <v>22</v>
      </c>
      <c r="Z9" s="138" t="s">
        <v>2</v>
      </c>
      <c r="AA9" s="138"/>
      <c r="AB9" s="249">
        <v>1</v>
      </c>
      <c r="AC9" s="249"/>
      <c r="AD9" s="249"/>
      <c r="AE9" s="249"/>
      <c r="AF9" s="249">
        <v>1</v>
      </c>
      <c r="AG9" s="249"/>
      <c r="AH9" s="249"/>
      <c r="AI9" s="138">
        <f aca="true" t="shared" si="3" ref="AI9:AI112">COUNT(AB9:AH9)</f>
        <v>2</v>
      </c>
      <c r="AJ9" s="138">
        <f t="shared" si="0"/>
        <v>2</v>
      </c>
      <c r="AK9" s="138">
        <f t="shared" si="1"/>
        <v>0</v>
      </c>
    </row>
    <row r="10" spans="1:37" ht="24" customHeight="1">
      <c r="A10" s="36">
        <f>IF('様式 A-1'!$AL$1="","",'様式 A-1'!$AL$1)</f>
      </c>
      <c r="B10" s="78"/>
      <c r="C10" s="79">
        <f aca="true" t="shared" si="4" ref="C10:C113">IF(J10="","",TRIM(J10&amp;"　"&amp;K10))</f>
      </c>
      <c r="D10" s="79">
        <f t="shared" si="2"/>
      </c>
      <c r="E10" s="42">
        <f>'様式 A-1'!$D$7</f>
        <v>0</v>
      </c>
      <c r="F10" s="42">
        <f>'様式 A-1'!$D$8</f>
        <v>0</v>
      </c>
      <c r="G10" s="42" t="e">
        <f>'様式 WA-1（集計作業用）'!$D$6</f>
        <v>#N/A</v>
      </c>
      <c r="H10" s="36" t="str">
        <f>IF('様式 A-1'!$AI$1="","",'様式 A-1'!$AI$1)</f>
        <v>南関東</v>
      </c>
      <c r="I10" s="78" t="s">
        <v>127</v>
      </c>
      <c r="J10" s="56"/>
      <c r="K10" s="57"/>
      <c r="L10" s="56"/>
      <c r="M10" s="57"/>
      <c r="N10" s="36" t="s">
        <v>41</v>
      </c>
      <c r="O10" s="35"/>
      <c r="P10" s="435"/>
      <c r="Q10" s="33"/>
      <c r="R10" s="33"/>
      <c r="S10" s="33"/>
      <c r="T10" s="43"/>
      <c r="U10" s="33"/>
      <c r="V10" s="33"/>
      <c r="W10" s="33"/>
      <c r="X10" s="34"/>
      <c r="Y10" s="36">
        <f>IF(X10="","",DATEDIF(X10,'様式 A-1'!$G$2,"Y"))</f>
      </c>
      <c r="Z10" s="33"/>
      <c r="AA10" s="33">
        <f aca="true" t="shared" si="5" ref="AA10:AA41">IF(AND(J10&lt;&gt;"",OR(K10="",L10="",M10="",O10="",P10="",T10="",W10="",X10="",Z10="")),"×情報不足","")</f>
      </c>
      <c r="AB10" s="187"/>
      <c r="AC10" s="187"/>
      <c r="AD10" s="187"/>
      <c r="AE10" s="187"/>
      <c r="AF10" s="187"/>
      <c r="AG10" s="187"/>
      <c r="AH10" s="187"/>
      <c r="AI10" s="36">
        <f>COUNT(AB10:AH10)</f>
        <v>0</v>
      </c>
      <c r="AJ10" s="80">
        <f>IF(AI10&lt;=$AP$154,AI10,$AP$154)</f>
        <v>0</v>
      </c>
      <c r="AK10" s="80">
        <f>IF(AI10&lt;=$AP$154,0,AI10-$AP$154)</f>
        <v>0</v>
      </c>
    </row>
    <row r="11" spans="1:37" ht="24" customHeight="1">
      <c r="A11" s="36">
        <f>IF('様式 A-1'!$AL$1="","",'様式 A-1'!$AL$1)</f>
      </c>
      <c r="B11" s="78"/>
      <c r="C11" s="79">
        <f t="shared" si="4"/>
      </c>
      <c r="D11" s="79">
        <f t="shared" si="2"/>
      </c>
      <c r="E11" s="42">
        <f>'様式 A-1'!$D$7</f>
        <v>0</v>
      </c>
      <c r="F11" s="42">
        <f>'様式 A-1'!$D$8</f>
        <v>0</v>
      </c>
      <c r="G11" s="42" t="e">
        <f>'様式 WA-1（集計作業用）'!$D$6</f>
        <v>#N/A</v>
      </c>
      <c r="H11" s="36" t="str">
        <f>IF('様式 A-1'!$AI$1="","",'様式 A-1'!$AI$1)</f>
        <v>南関東</v>
      </c>
      <c r="I11" s="78" t="s">
        <v>128</v>
      </c>
      <c r="J11" s="56"/>
      <c r="K11" s="57"/>
      <c r="L11" s="56"/>
      <c r="M11" s="57"/>
      <c r="N11" s="36" t="s">
        <v>41</v>
      </c>
      <c r="O11" s="35"/>
      <c r="P11" s="435"/>
      <c r="Q11" s="33"/>
      <c r="R11" s="33"/>
      <c r="S11" s="33"/>
      <c r="T11" s="43"/>
      <c r="U11" s="33"/>
      <c r="V11" s="33"/>
      <c r="W11" s="33"/>
      <c r="X11" s="34"/>
      <c r="Y11" s="36">
        <f>IF(X11="","",DATEDIF(X11,'様式 A-1'!$G$2,"Y"))</f>
      </c>
      <c r="Z11" s="33"/>
      <c r="AA11" s="33">
        <f t="shared" si="5"/>
      </c>
      <c r="AB11" s="187"/>
      <c r="AC11" s="187"/>
      <c r="AD11" s="187"/>
      <c r="AE11" s="187"/>
      <c r="AF11" s="187"/>
      <c r="AG11" s="187"/>
      <c r="AH11" s="187"/>
      <c r="AI11" s="36">
        <f t="shared" si="3"/>
        <v>0</v>
      </c>
      <c r="AJ11" s="80">
        <f t="shared" si="0"/>
        <v>0</v>
      </c>
      <c r="AK11" s="80">
        <f t="shared" si="1"/>
        <v>0</v>
      </c>
    </row>
    <row r="12" spans="1:37" ht="24" customHeight="1">
      <c r="A12" s="36">
        <f>IF('様式 A-1'!$AL$1="","",'様式 A-1'!$AL$1)</f>
      </c>
      <c r="B12" s="78"/>
      <c r="C12" s="79">
        <f t="shared" si="4"/>
      </c>
      <c r="D12" s="79">
        <f t="shared" si="2"/>
      </c>
      <c r="E12" s="42">
        <f>'様式 A-1'!$D$7</f>
        <v>0</v>
      </c>
      <c r="F12" s="42">
        <f>'様式 A-1'!$D$8</f>
        <v>0</v>
      </c>
      <c r="G12" s="42" t="e">
        <f>'様式 WA-1（集計作業用）'!$D$6</f>
        <v>#N/A</v>
      </c>
      <c r="H12" s="36" t="str">
        <f>IF('様式 A-1'!$AI$1="","",'様式 A-1'!$AI$1)</f>
        <v>南関東</v>
      </c>
      <c r="I12" s="78" t="s">
        <v>129</v>
      </c>
      <c r="J12" s="56"/>
      <c r="K12" s="57"/>
      <c r="L12" s="56"/>
      <c r="M12" s="57"/>
      <c r="N12" s="36" t="s">
        <v>41</v>
      </c>
      <c r="O12" s="35"/>
      <c r="P12" s="435"/>
      <c r="Q12" s="33"/>
      <c r="R12" s="33"/>
      <c r="S12" s="33"/>
      <c r="T12" s="43"/>
      <c r="U12" s="33"/>
      <c r="V12" s="33"/>
      <c r="W12" s="33"/>
      <c r="X12" s="34"/>
      <c r="Y12" s="36">
        <f>IF(X12="","",DATEDIF(X12,'様式 A-1'!$G$2,"Y"))</f>
      </c>
      <c r="Z12" s="33"/>
      <c r="AA12" s="33">
        <f t="shared" si="5"/>
      </c>
      <c r="AB12" s="187"/>
      <c r="AC12" s="187"/>
      <c r="AD12" s="187"/>
      <c r="AE12" s="187"/>
      <c r="AF12" s="187"/>
      <c r="AG12" s="187"/>
      <c r="AH12" s="187"/>
      <c r="AI12" s="36">
        <f t="shared" si="3"/>
        <v>0</v>
      </c>
      <c r="AJ12" s="80">
        <f t="shared" si="0"/>
        <v>0</v>
      </c>
      <c r="AK12" s="80">
        <f t="shared" si="1"/>
        <v>0</v>
      </c>
    </row>
    <row r="13" spans="1:37" ht="24" customHeight="1">
      <c r="A13" s="36">
        <f>IF('様式 A-1'!$AL$1="","",'様式 A-1'!$AL$1)</f>
      </c>
      <c r="B13" s="78"/>
      <c r="C13" s="79">
        <f t="shared" si="4"/>
      </c>
      <c r="D13" s="79">
        <f t="shared" si="2"/>
      </c>
      <c r="E13" s="42">
        <f>'様式 A-1'!$D$7</f>
        <v>0</v>
      </c>
      <c r="F13" s="42">
        <f>'様式 A-1'!$D$8</f>
        <v>0</v>
      </c>
      <c r="G13" s="42" t="e">
        <f>'様式 WA-1（集計作業用）'!$D$6</f>
        <v>#N/A</v>
      </c>
      <c r="H13" s="36" t="str">
        <f>IF('様式 A-1'!$AI$1="","",'様式 A-1'!$AI$1)</f>
        <v>南関東</v>
      </c>
      <c r="I13" s="78" t="s">
        <v>130</v>
      </c>
      <c r="J13" s="56"/>
      <c r="K13" s="57"/>
      <c r="L13" s="56"/>
      <c r="M13" s="57"/>
      <c r="N13" s="36" t="s">
        <v>41</v>
      </c>
      <c r="O13" s="35"/>
      <c r="P13" s="435"/>
      <c r="Q13" s="33"/>
      <c r="R13" s="33"/>
      <c r="S13" s="33"/>
      <c r="T13" s="43"/>
      <c r="U13" s="33"/>
      <c r="V13" s="33"/>
      <c r="W13" s="33"/>
      <c r="X13" s="34"/>
      <c r="Y13" s="36">
        <f>IF(X13="","",DATEDIF(X13,'様式 A-1'!$G$2,"Y"))</f>
      </c>
      <c r="Z13" s="33"/>
      <c r="AA13" s="33">
        <f t="shared" si="5"/>
      </c>
      <c r="AB13" s="187"/>
      <c r="AC13" s="187"/>
      <c r="AD13" s="187"/>
      <c r="AE13" s="187"/>
      <c r="AF13" s="187"/>
      <c r="AG13" s="187"/>
      <c r="AH13" s="187"/>
      <c r="AI13" s="36">
        <f t="shared" si="3"/>
        <v>0</v>
      </c>
      <c r="AJ13" s="80">
        <f t="shared" si="0"/>
        <v>0</v>
      </c>
      <c r="AK13" s="80">
        <f t="shared" si="1"/>
        <v>0</v>
      </c>
    </row>
    <row r="14" spans="1:37" ht="24" customHeight="1">
      <c r="A14" s="36">
        <f>IF('様式 A-1'!$AL$1="","",'様式 A-1'!$AL$1)</f>
      </c>
      <c r="B14" s="78"/>
      <c r="C14" s="79">
        <f t="shared" si="4"/>
      </c>
      <c r="D14" s="79">
        <f t="shared" si="2"/>
      </c>
      <c r="E14" s="42">
        <f>'様式 A-1'!$D$7</f>
        <v>0</v>
      </c>
      <c r="F14" s="42">
        <f>'様式 A-1'!$D$8</f>
        <v>0</v>
      </c>
      <c r="G14" s="42" t="e">
        <f>'様式 WA-1（集計作業用）'!$D$6</f>
        <v>#N/A</v>
      </c>
      <c r="H14" s="36" t="str">
        <f>IF('様式 A-1'!$AI$1="","",'様式 A-1'!$AI$1)</f>
        <v>南関東</v>
      </c>
      <c r="I14" s="78" t="s">
        <v>131</v>
      </c>
      <c r="J14" s="56"/>
      <c r="K14" s="57"/>
      <c r="L14" s="56"/>
      <c r="M14" s="57"/>
      <c r="N14" s="36" t="s">
        <v>41</v>
      </c>
      <c r="O14" s="35"/>
      <c r="P14" s="435"/>
      <c r="Q14" s="33"/>
      <c r="R14" s="33"/>
      <c r="S14" s="33"/>
      <c r="T14" s="43"/>
      <c r="U14" s="33"/>
      <c r="V14" s="33"/>
      <c r="W14" s="33"/>
      <c r="X14" s="34"/>
      <c r="Y14" s="36">
        <f>IF(X14="","",DATEDIF(X14,'様式 A-1'!$G$2,"Y"))</f>
      </c>
      <c r="Z14" s="33"/>
      <c r="AA14" s="33">
        <f t="shared" si="5"/>
      </c>
      <c r="AB14" s="187"/>
      <c r="AC14" s="187"/>
      <c r="AD14" s="187"/>
      <c r="AE14" s="187"/>
      <c r="AF14" s="187"/>
      <c r="AG14" s="187"/>
      <c r="AH14" s="187"/>
      <c r="AI14" s="36">
        <f t="shared" si="3"/>
        <v>0</v>
      </c>
      <c r="AJ14" s="80">
        <f t="shared" si="0"/>
        <v>0</v>
      </c>
      <c r="AK14" s="80">
        <f t="shared" si="1"/>
        <v>0</v>
      </c>
    </row>
    <row r="15" spans="1:37" ht="24" customHeight="1">
      <c r="A15" s="36">
        <f>IF('様式 A-1'!$AL$1="","",'様式 A-1'!$AL$1)</f>
      </c>
      <c r="B15" s="78"/>
      <c r="C15" s="79">
        <f t="shared" si="4"/>
      </c>
      <c r="D15" s="79">
        <f t="shared" si="2"/>
      </c>
      <c r="E15" s="42">
        <f>'様式 A-1'!$D$7</f>
        <v>0</v>
      </c>
      <c r="F15" s="42">
        <f>'様式 A-1'!$D$8</f>
        <v>0</v>
      </c>
      <c r="G15" s="42" t="e">
        <f>'様式 WA-1（集計作業用）'!$D$6</f>
        <v>#N/A</v>
      </c>
      <c r="H15" s="36" t="str">
        <f>IF('様式 A-1'!$AI$1="","",'様式 A-1'!$AI$1)</f>
        <v>南関東</v>
      </c>
      <c r="I15" s="78" t="s">
        <v>132</v>
      </c>
      <c r="J15" s="56"/>
      <c r="K15" s="57"/>
      <c r="L15" s="56"/>
      <c r="M15" s="57"/>
      <c r="N15" s="36" t="s">
        <v>41</v>
      </c>
      <c r="O15" s="35"/>
      <c r="P15" s="435"/>
      <c r="Q15" s="33"/>
      <c r="R15" s="33"/>
      <c r="S15" s="33"/>
      <c r="T15" s="43"/>
      <c r="U15" s="33"/>
      <c r="V15" s="33"/>
      <c r="W15" s="33"/>
      <c r="X15" s="34"/>
      <c r="Y15" s="36">
        <f>IF(X15="","",DATEDIF(X15,'様式 A-1'!$G$2,"Y"))</f>
      </c>
      <c r="Z15" s="33"/>
      <c r="AA15" s="33">
        <f t="shared" si="5"/>
      </c>
      <c r="AB15" s="187"/>
      <c r="AC15" s="187"/>
      <c r="AD15" s="187"/>
      <c r="AE15" s="187"/>
      <c r="AF15" s="187"/>
      <c r="AG15" s="187"/>
      <c r="AH15" s="187"/>
      <c r="AI15" s="36">
        <f t="shared" si="3"/>
        <v>0</v>
      </c>
      <c r="AJ15" s="80">
        <f t="shared" si="0"/>
        <v>0</v>
      </c>
      <c r="AK15" s="80">
        <f t="shared" si="1"/>
        <v>0</v>
      </c>
    </row>
    <row r="16" spans="1:37" ht="24" customHeight="1">
      <c r="A16" s="36">
        <f>IF('様式 A-1'!$AL$1="","",'様式 A-1'!$AL$1)</f>
      </c>
      <c r="B16" s="78"/>
      <c r="C16" s="79">
        <f t="shared" si="4"/>
      </c>
      <c r="D16" s="79">
        <f t="shared" si="2"/>
      </c>
      <c r="E16" s="42">
        <f>'様式 A-1'!$D$7</f>
        <v>0</v>
      </c>
      <c r="F16" s="42">
        <f>'様式 A-1'!$D$8</f>
        <v>0</v>
      </c>
      <c r="G16" s="42" t="e">
        <f>'様式 WA-1（集計作業用）'!$D$6</f>
        <v>#N/A</v>
      </c>
      <c r="H16" s="36" t="str">
        <f>IF('様式 A-1'!$AI$1="","",'様式 A-1'!$AI$1)</f>
        <v>南関東</v>
      </c>
      <c r="I16" s="78" t="s">
        <v>133</v>
      </c>
      <c r="J16" s="56"/>
      <c r="K16" s="57"/>
      <c r="L16" s="56"/>
      <c r="M16" s="57"/>
      <c r="N16" s="36" t="s">
        <v>41</v>
      </c>
      <c r="O16" s="35"/>
      <c r="P16" s="435"/>
      <c r="Q16" s="33"/>
      <c r="R16" s="33"/>
      <c r="S16" s="33"/>
      <c r="T16" s="43"/>
      <c r="U16" s="33"/>
      <c r="V16" s="33"/>
      <c r="W16" s="33"/>
      <c r="X16" s="34"/>
      <c r="Y16" s="36">
        <f>IF(X16="","",DATEDIF(X16,'様式 A-1'!$G$2,"Y"))</f>
      </c>
      <c r="Z16" s="33"/>
      <c r="AA16" s="33">
        <f t="shared" si="5"/>
      </c>
      <c r="AB16" s="187"/>
      <c r="AC16" s="187"/>
      <c r="AD16" s="187"/>
      <c r="AE16" s="187"/>
      <c r="AF16" s="187"/>
      <c r="AG16" s="187"/>
      <c r="AH16" s="187"/>
      <c r="AI16" s="36">
        <f t="shared" si="3"/>
        <v>0</v>
      </c>
      <c r="AJ16" s="80">
        <f t="shared" si="0"/>
        <v>0</v>
      </c>
      <c r="AK16" s="80">
        <f t="shared" si="1"/>
        <v>0</v>
      </c>
    </row>
    <row r="17" spans="1:37" ht="24" customHeight="1">
      <c r="A17" s="36">
        <f>IF('様式 A-1'!$AL$1="","",'様式 A-1'!$AL$1)</f>
      </c>
      <c r="B17" s="78"/>
      <c r="C17" s="79">
        <f t="shared" si="4"/>
      </c>
      <c r="D17" s="79">
        <f t="shared" si="2"/>
      </c>
      <c r="E17" s="42">
        <f>'様式 A-1'!$D$7</f>
        <v>0</v>
      </c>
      <c r="F17" s="42">
        <f>'様式 A-1'!$D$8</f>
        <v>0</v>
      </c>
      <c r="G17" s="42" t="e">
        <f>'様式 WA-1（集計作業用）'!$D$6</f>
        <v>#N/A</v>
      </c>
      <c r="H17" s="36" t="str">
        <f>IF('様式 A-1'!$AI$1="","",'様式 A-1'!$AI$1)</f>
        <v>南関東</v>
      </c>
      <c r="I17" s="78" t="s">
        <v>134</v>
      </c>
      <c r="J17" s="56"/>
      <c r="K17" s="57"/>
      <c r="L17" s="56"/>
      <c r="M17" s="57"/>
      <c r="N17" s="36" t="s">
        <v>41</v>
      </c>
      <c r="O17" s="35"/>
      <c r="P17" s="435"/>
      <c r="Q17" s="33"/>
      <c r="R17" s="33"/>
      <c r="S17" s="33"/>
      <c r="T17" s="43"/>
      <c r="U17" s="33"/>
      <c r="V17" s="33"/>
      <c r="W17" s="33"/>
      <c r="X17" s="34"/>
      <c r="Y17" s="36">
        <f>IF(X17="","",DATEDIF(X17,'様式 A-1'!$G$2,"Y"))</f>
      </c>
      <c r="Z17" s="33"/>
      <c r="AA17" s="33">
        <f t="shared" si="5"/>
      </c>
      <c r="AB17" s="187"/>
      <c r="AC17" s="187"/>
      <c r="AD17" s="187"/>
      <c r="AE17" s="187"/>
      <c r="AF17" s="187"/>
      <c r="AG17" s="187"/>
      <c r="AH17" s="187"/>
      <c r="AI17" s="36">
        <f t="shared" si="3"/>
        <v>0</v>
      </c>
      <c r="AJ17" s="80">
        <f t="shared" si="0"/>
        <v>0</v>
      </c>
      <c r="AK17" s="80">
        <f t="shared" si="1"/>
        <v>0</v>
      </c>
    </row>
    <row r="18" spans="1:37" ht="24" customHeight="1">
      <c r="A18" s="36">
        <f>IF('様式 A-1'!$AL$1="","",'様式 A-1'!$AL$1)</f>
      </c>
      <c r="B18" s="78"/>
      <c r="C18" s="79">
        <f t="shared" si="4"/>
      </c>
      <c r="D18" s="79">
        <f t="shared" si="2"/>
      </c>
      <c r="E18" s="42">
        <f>'様式 A-1'!$D$7</f>
        <v>0</v>
      </c>
      <c r="F18" s="42">
        <f>'様式 A-1'!$D$8</f>
        <v>0</v>
      </c>
      <c r="G18" s="42" t="e">
        <f>'様式 WA-1（集計作業用）'!$D$6</f>
        <v>#N/A</v>
      </c>
      <c r="H18" s="36" t="str">
        <f>IF('様式 A-1'!$AI$1="","",'様式 A-1'!$AI$1)</f>
        <v>南関東</v>
      </c>
      <c r="I18" s="78" t="s">
        <v>135</v>
      </c>
      <c r="J18" s="56"/>
      <c r="K18" s="57"/>
      <c r="L18" s="56"/>
      <c r="M18" s="57"/>
      <c r="N18" s="36" t="s">
        <v>41</v>
      </c>
      <c r="O18" s="35"/>
      <c r="P18" s="435"/>
      <c r="Q18" s="33"/>
      <c r="R18" s="33"/>
      <c r="S18" s="33"/>
      <c r="T18" s="43"/>
      <c r="U18" s="33"/>
      <c r="V18" s="33"/>
      <c r="W18" s="33"/>
      <c r="X18" s="34"/>
      <c r="Y18" s="36">
        <f>IF(X18="","",DATEDIF(X18,'様式 A-1'!$G$2,"Y"))</f>
      </c>
      <c r="Z18" s="33"/>
      <c r="AA18" s="33">
        <f t="shared" si="5"/>
      </c>
      <c r="AB18" s="187"/>
      <c r="AC18" s="187"/>
      <c r="AD18" s="187"/>
      <c r="AE18" s="187"/>
      <c r="AF18" s="187"/>
      <c r="AG18" s="187"/>
      <c r="AH18" s="187"/>
      <c r="AI18" s="36">
        <f t="shared" si="3"/>
        <v>0</v>
      </c>
      <c r="AJ18" s="80">
        <f t="shared" si="0"/>
        <v>0</v>
      </c>
      <c r="AK18" s="80">
        <f t="shared" si="1"/>
        <v>0</v>
      </c>
    </row>
    <row r="19" spans="1:37" ht="24" customHeight="1">
      <c r="A19" s="36">
        <f>IF('様式 A-1'!$AL$1="","",'様式 A-1'!$AL$1)</f>
      </c>
      <c r="B19" s="78"/>
      <c r="C19" s="79">
        <f t="shared" si="4"/>
      </c>
      <c r="D19" s="79">
        <f t="shared" si="2"/>
      </c>
      <c r="E19" s="42">
        <f>'様式 A-1'!$D$7</f>
        <v>0</v>
      </c>
      <c r="F19" s="42">
        <f>'様式 A-1'!$D$8</f>
        <v>0</v>
      </c>
      <c r="G19" s="42" t="e">
        <f>'様式 WA-1（集計作業用）'!$D$6</f>
        <v>#N/A</v>
      </c>
      <c r="H19" s="36" t="str">
        <f>IF('様式 A-1'!$AI$1="","",'様式 A-1'!$AI$1)</f>
        <v>南関東</v>
      </c>
      <c r="I19" s="78" t="s">
        <v>136</v>
      </c>
      <c r="J19" s="56"/>
      <c r="K19" s="57"/>
      <c r="L19" s="56"/>
      <c r="M19" s="57"/>
      <c r="N19" s="36" t="s">
        <v>41</v>
      </c>
      <c r="O19" s="35"/>
      <c r="P19" s="435"/>
      <c r="Q19" s="33"/>
      <c r="R19" s="33"/>
      <c r="S19" s="33"/>
      <c r="T19" s="43"/>
      <c r="U19" s="33"/>
      <c r="V19" s="33"/>
      <c r="W19" s="33"/>
      <c r="X19" s="34"/>
      <c r="Y19" s="36">
        <f>IF(X19="","",DATEDIF(X19,'様式 A-1'!$G$2,"Y"))</f>
      </c>
      <c r="Z19" s="33"/>
      <c r="AA19" s="33">
        <f t="shared" si="5"/>
      </c>
      <c r="AB19" s="187"/>
      <c r="AC19" s="187"/>
      <c r="AD19" s="187"/>
      <c r="AE19" s="187"/>
      <c r="AF19" s="187"/>
      <c r="AG19" s="187"/>
      <c r="AH19" s="187"/>
      <c r="AI19" s="36">
        <f t="shared" si="3"/>
        <v>0</v>
      </c>
      <c r="AJ19" s="80">
        <f t="shared" si="0"/>
        <v>0</v>
      </c>
      <c r="AK19" s="80">
        <f t="shared" si="1"/>
        <v>0</v>
      </c>
    </row>
    <row r="20" spans="1:37" ht="24" customHeight="1">
      <c r="A20" s="36">
        <f>IF('様式 A-1'!$AL$1="","",'様式 A-1'!$AL$1)</f>
      </c>
      <c r="B20" s="78"/>
      <c r="C20" s="79">
        <f t="shared" si="4"/>
      </c>
      <c r="D20" s="79">
        <f t="shared" si="2"/>
      </c>
      <c r="E20" s="42">
        <f>'様式 A-1'!$D$7</f>
        <v>0</v>
      </c>
      <c r="F20" s="42">
        <f>'様式 A-1'!$D$8</f>
        <v>0</v>
      </c>
      <c r="G20" s="42" t="e">
        <f>'様式 WA-1（集計作業用）'!$D$6</f>
        <v>#N/A</v>
      </c>
      <c r="H20" s="36" t="str">
        <f>IF('様式 A-1'!$AI$1="","",'様式 A-1'!$AI$1)</f>
        <v>南関東</v>
      </c>
      <c r="I20" s="78" t="s">
        <v>137</v>
      </c>
      <c r="J20" s="56"/>
      <c r="K20" s="57"/>
      <c r="L20" s="56"/>
      <c r="M20" s="57"/>
      <c r="N20" s="36" t="s">
        <v>41</v>
      </c>
      <c r="O20" s="35"/>
      <c r="P20" s="435"/>
      <c r="Q20" s="33"/>
      <c r="R20" s="33"/>
      <c r="S20" s="33"/>
      <c r="T20" s="43"/>
      <c r="U20" s="33"/>
      <c r="V20" s="33"/>
      <c r="W20" s="33"/>
      <c r="X20" s="34"/>
      <c r="Y20" s="36">
        <f>IF(X20="","",DATEDIF(X20,'様式 A-1'!$G$2,"Y"))</f>
      </c>
      <c r="Z20" s="33"/>
      <c r="AA20" s="33">
        <f t="shared" si="5"/>
      </c>
      <c r="AB20" s="187"/>
      <c r="AC20" s="187"/>
      <c r="AD20" s="187"/>
      <c r="AE20" s="187"/>
      <c r="AF20" s="187"/>
      <c r="AG20" s="187"/>
      <c r="AH20" s="187"/>
      <c r="AI20" s="36">
        <f t="shared" si="3"/>
        <v>0</v>
      </c>
      <c r="AJ20" s="80">
        <f t="shared" si="0"/>
        <v>0</v>
      </c>
      <c r="AK20" s="80">
        <f t="shared" si="1"/>
        <v>0</v>
      </c>
    </row>
    <row r="21" spans="1:37" ht="24" customHeight="1">
      <c r="A21" s="36">
        <f>IF('様式 A-1'!$AL$1="","",'様式 A-1'!$AL$1)</f>
      </c>
      <c r="B21" s="78"/>
      <c r="C21" s="79">
        <f t="shared" si="4"/>
      </c>
      <c r="D21" s="79">
        <f t="shared" si="2"/>
      </c>
      <c r="E21" s="42">
        <f>'様式 A-1'!$D$7</f>
        <v>0</v>
      </c>
      <c r="F21" s="42">
        <f>'様式 A-1'!$D$8</f>
        <v>0</v>
      </c>
      <c r="G21" s="42" t="e">
        <f>'様式 WA-1（集計作業用）'!$D$6</f>
        <v>#N/A</v>
      </c>
      <c r="H21" s="36" t="str">
        <f>IF('様式 A-1'!$AI$1="","",'様式 A-1'!$AI$1)</f>
        <v>南関東</v>
      </c>
      <c r="I21" s="78" t="s">
        <v>138</v>
      </c>
      <c r="J21" s="56"/>
      <c r="K21" s="57"/>
      <c r="L21" s="56"/>
      <c r="M21" s="57"/>
      <c r="N21" s="36" t="s">
        <v>41</v>
      </c>
      <c r="O21" s="35"/>
      <c r="P21" s="435"/>
      <c r="Q21" s="33"/>
      <c r="R21" s="33"/>
      <c r="S21" s="33"/>
      <c r="T21" s="43"/>
      <c r="U21" s="33"/>
      <c r="V21" s="33"/>
      <c r="W21" s="33"/>
      <c r="X21" s="34"/>
      <c r="Y21" s="36">
        <f>IF(X21="","",DATEDIF(X21,'様式 A-1'!$G$2,"Y"))</f>
      </c>
      <c r="Z21" s="33"/>
      <c r="AA21" s="33">
        <f t="shared" si="5"/>
      </c>
      <c r="AB21" s="187"/>
      <c r="AC21" s="187"/>
      <c r="AD21" s="187"/>
      <c r="AE21" s="187"/>
      <c r="AF21" s="187"/>
      <c r="AG21" s="187"/>
      <c r="AH21" s="187"/>
      <c r="AI21" s="36">
        <f t="shared" si="3"/>
        <v>0</v>
      </c>
      <c r="AJ21" s="80">
        <f t="shared" si="0"/>
        <v>0</v>
      </c>
      <c r="AK21" s="80">
        <f t="shared" si="1"/>
        <v>0</v>
      </c>
    </row>
    <row r="22" spans="1:37" ht="24" customHeight="1">
      <c r="A22" s="36">
        <f>IF('様式 A-1'!$AL$1="","",'様式 A-1'!$AL$1)</f>
      </c>
      <c r="B22" s="78"/>
      <c r="C22" s="79">
        <f t="shared" si="4"/>
      </c>
      <c r="D22" s="79">
        <f t="shared" si="2"/>
      </c>
      <c r="E22" s="42">
        <f>'様式 A-1'!$D$7</f>
        <v>0</v>
      </c>
      <c r="F22" s="42">
        <f>'様式 A-1'!$D$8</f>
        <v>0</v>
      </c>
      <c r="G22" s="42" t="e">
        <f>'様式 WA-1（集計作業用）'!$D$6</f>
        <v>#N/A</v>
      </c>
      <c r="H22" s="36" t="str">
        <f>IF('様式 A-1'!$AI$1="","",'様式 A-1'!$AI$1)</f>
        <v>南関東</v>
      </c>
      <c r="I22" s="78" t="s">
        <v>139</v>
      </c>
      <c r="J22" s="56"/>
      <c r="K22" s="57"/>
      <c r="L22" s="56"/>
      <c r="M22" s="57"/>
      <c r="N22" s="36" t="s">
        <v>41</v>
      </c>
      <c r="O22" s="35"/>
      <c r="P22" s="435"/>
      <c r="Q22" s="33"/>
      <c r="R22" s="33"/>
      <c r="S22" s="33"/>
      <c r="T22" s="43"/>
      <c r="U22" s="33"/>
      <c r="V22" s="33"/>
      <c r="W22" s="33"/>
      <c r="X22" s="34"/>
      <c r="Y22" s="36">
        <f>IF(X22="","",DATEDIF(X22,'様式 A-1'!$G$2,"Y"))</f>
      </c>
      <c r="Z22" s="33"/>
      <c r="AA22" s="33">
        <f t="shared" si="5"/>
      </c>
      <c r="AB22" s="187"/>
      <c r="AC22" s="187"/>
      <c r="AD22" s="187"/>
      <c r="AE22" s="187"/>
      <c r="AF22" s="187"/>
      <c r="AG22" s="187"/>
      <c r="AH22" s="187"/>
      <c r="AI22" s="36">
        <f t="shared" si="3"/>
        <v>0</v>
      </c>
      <c r="AJ22" s="80">
        <f t="shared" si="0"/>
        <v>0</v>
      </c>
      <c r="AK22" s="80">
        <f t="shared" si="1"/>
        <v>0</v>
      </c>
    </row>
    <row r="23" spans="1:37" ht="24" customHeight="1">
      <c r="A23" s="36">
        <f>IF('様式 A-1'!$AL$1="","",'様式 A-1'!$AL$1)</f>
      </c>
      <c r="B23" s="78"/>
      <c r="C23" s="79">
        <f t="shared" si="4"/>
      </c>
      <c r="D23" s="79">
        <f t="shared" si="2"/>
      </c>
      <c r="E23" s="42">
        <f>'様式 A-1'!$D$7</f>
        <v>0</v>
      </c>
      <c r="F23" s="42">
        <f>'様式 A-1'!$D$8</f>
        <v>0</v>
      </c>
      <c r="G23" s="42" t="e">
        <f>'様式 WA-1（集計作業用）'!$D$6</f>
        <v>#N/A</v>
      </c>
      <c r="H23" s="36" t="str">
        <f>IF('様式 A-1'!$AI$1="","",'様式 A-1'!$AI$1)</f>
        <v>南関東</v>
      </c>
      <c r="I23" s="78" t="s">
        <v>140</v>
      </c>
      <c r="J23" s="56"/>
      <c r="K23" s="57"/>
      <c r="L23" s="56"/>
      <c r="M23" s="57"/>
      <c r="N23" s="36" t="s">
        <v>41</v>
      </c>
      <c r="O23" s="35"/>
      <c r="P23" s="435"/>
      <c r="Q23" s="33"/>
      <c r="R23" s="33"/>
      <c r="S23" s="33"/>
      <c r="T23" s="43"/>
      <c r="U23" s="33"/>
      <c r="V23" s="33"/>
      <c r="W23" s="33"/>
      <c r="X23" s="34"/>
      <c r="Y23" s="36">
        <f>IF(X23="","",DATEDIF(X23,'様式 A-1'!$G$2,"Y"))</f>
      </c>
      <c r="Z23" s="33"/>
      <c r="AA23" s="33">
        <f t="shared" si="5"/>
      </c>
      <c r="AB23" s="187"/>
      <c r="AC23" s="187"/>
      <c r="AD23" s="187"/>
      <c r="AE23" s="187"/>
      <c r="AF23" s="187"/>
      <c r="AG23" s="187"/>
      <c r="AH23" s="187"/>
      <c r="AI23" s="36">
        <f t="shared" si="3"/>
        <v>0</v>
      </c>
      <c r="AJ23" s="80">
        <f t="shared" si="0"/>
        <v>0</v>
      </c>
      <c r="AK23" s="80">
        <f t="shared" si="1"/>
        <v>0</v>
      </c>
    </row>
    <row r="24" spans="1:37" ht="24" customHeight="1">
      <c r="A24" s="36">
        <f>IF('様式 A-1'!$AL$1="","",'様式 A-1'!$AL$1)</f>
      </c>
      <c r="B24" s="78"/>
      <c r="C24" s="79">
        <f t="shared" si="4"/>
      </c>
      <c r="D24" s="79">
        <f t="shared" si="2"/>
      </c>
      <c r="E24" s="42">
        <f>'様式 A-1'!$D$7</f>
        <v>0</v>
      </c>
      <c r="F24" s="42">
        <f>'様式 A-1'!$D$8</f>
        <v>0</v>
      </c>
      <c r="G24" s="42" t="e">
        <f>'様式 WA-1（集計作業用）'!$D$6</f>
        <v>#N/A</v>
      </c>
      <c r="H24" s="36" t="str">
        <f>IF('様式 A-1'!$AI$1="","",'様式 A-1'!$AI$1)</f>
        <v>南関東</v>
      </c>
      <c r="I24" s="78" t="s">
        <v>141</v>
      </c>
      <c r="J24" s="56"/>
      <c r="K24" s="57"/>
      <c r="L24" s="56"/>
      <c r="M24" s="57"/>
      <c r="N24" s="36" t="s">
        <v>41</v>
      </c>
      <c r="O24" s="35"/>
      <c r="P24" s="435"/>
      <c r="Q24" s="33"/>
      <c r="R24" s="33"/>
      <c r="S24" s="33"/>
      <c r="T24" s="43"/>
      <c r="U24" s="33"/>
      <c r="V24" s="33"/>
      <c r="W24" s="33"/>
      <c r="X24" s="34"/>
      <c r="Y24" s="36">
        <f>IF(X24="","",DATEDIF(X24,'様式 A-1'!$G$2,"Y"))</f>
      </c>
      <c r="Z24" s="33"/>
      <c r="AA24" s="33">
        <f t="shared" si="5"/>
      </c>
      <c r="AB24" s="187"/>
      <c r="AC24" s="187"/>
      <c r="AD24" s="187"/>
      <c r="AE24" s="187"/>
      <c r="AF24" s="187"/>
      <c r="AG24" s="187"/>
      <c r="AH24" s="187"/>
      <c r="AI24" s="36">
        <f t="shared" si="3"/>
        <v>0</v>
      </c>
      <c r="AJ24" s="80">
        <f t="shared" si="0"/>
        <v>0</v>
      </c>
      <c r="AK24" s="80">
        <f t="shared" si="1"/>
        <v>0</v>
      </c>
    </row>
    <row r="25" spans="1:37" ht="24" customHeight="1">
      <c r="A25" s="36">
        <f>IF('様式 A-1'!$AL$1="","",'様式 A-1'!$AL$1)</f>
      </c>
      <c r="B25" s="78"/>
      <c r="C25" s="79">
        <f t="shared" si="4"/>
      </c>
      <c r="D25" s="79">
        <f t="shared" si="2"/>
      </c>
      <c r="E25" s="42">
        <f>'様式 A-1'!$D$7</f>
        <v>0</v>
      </c>
      <c r="F25" s="42">
        <f>'様式 A-1'!$D$8</f>
        <v>0</v>
      </c>
      <c r="G25" s="42" t="e">
        <f>'様式 WA-1（集計作業用）'!$D$6</f>
        <v>#N/A</v>
      </c>
      <c r="H25" s="36" t="str">
        <f>IF('様式 A-1'!$AI$1="","",'様式 A-1'!$AI$1)</f>
        <v>南関東</v>
      </c>
      <c r="I25" s="78" t="s">
        <v>142</v>
      </c>
      <c r="J25" s="56"/>
      <c r="K25" s="57"/>
      <c r="L25" s="56"/>
      <c r="M25" s="57"/>
      <c r="N25" s="36" t="s">
        <v>41</v>
      </c>
      <c r="O25" s="35"/>
      <c r="P25" s="435"/>
      <c r="Q25" s="33"/>
      <c r="R25" s="33"/>
      <c r="S25" s="33"/>
      <c r="T25" s="43"/>
      <c r="U25" s="33"/>
      <c r="V25" s="33"/>
      <c r="W25" s="33"/>
      <c r="X25" s="34"/>
      <c r="Y25" s="36">
        <f>IF(X25="","",DATEDIF(X25,'様式 A-1'!$G$2,"Y"))</f>
      </c>
      <c r="Z25" s="33"/>
      <c r="AA25" s="33">
        <f t="shared" si="5"/>
      </c>
      <c r="AB25" s="187"/>
      <c r="AC25" s="187"/>
      <c r="AD25" s="187"/>
      <c r="AE25" s="187"/>
      <c r="AF25" s="187"/>
      <c r="AG25" s="187"/>
      <c r="AH25" s="187"/>
      <c r="AI25" s="36">
        <f t="shared" si="3"/>
        <v>0</v>
      </c>
      <c r="AJ25" s="80">
        <f t="shared" si="0"/>
        <v>0</v>
      </c>
      <c r="AK25" s="80">
        <f t="shared" si="1"/>
        <v>0</v>
      </c>
    </row>
    <row r="26" spans="1:37" ht="24" customHeight="1">
      <c r="A26" s="36">
        <f>IF('様式 A-1'!$AL$1="","",'様式 A-1'!$AL$1)</f>
      </c>
      <c r="B26" s="78"/>
      <c r="C26" s="79">
        <f t="shared" si="4"/>
      </c>
      <c r="D26" s="79">
        <f t="shared" si="2"/>
      </c>
      <c r="E26" s="42">
        <f>'様式 A-1'!$D$7</f>
        <v>0</v>
      </c>
      <c r="F26" s="42">
        <f>'様式 A-1'!$D$8</f>
        <v>0</v>
      </c>
      <c r="G26" s="42" t="e">
        <f>'様式 WA-1（集計作業用）'!$D$6</f>
        <v>#N/A</v>
      </c>
      <c r="H26" s="36" t="str">
        <f>IF('様式 A-1'!$AI$1="","",'様式 A-1'!$AI$1)</f>
        <v>南関東</v>
      </c>
      <c r="I26" s="78" t="s">
        <v>143</v>
      </c>
      <c r="J26" s="56"/>
      <c r="K26" s="57"/>
      <c r="L26" s="56"/>
      <c r="M26" s="57"/>
      <c r="N26" s="36" t="s">
        <v>41</v>
      </c>
      <c r="O26" s="35"/>
      <c r="P26" s="435"/>
      <c r="Q26" s="33"/>
      <c r="R26" s="33"/>
      <c r="S26" s="33"/>
      <c r="T26" s="43"/>
      <c r="U26" s="33"/>
      <c r="V26" s="33"/>
      <c r="W26" s="33"/>
      <c r="X26" s="34"/>
      <c r="Y26" s="36">
        <f>IF(X26="","",DATEDIF(X26,'様式 A-1'!$G$2,"Y"))</f>
      </c>
      <c r="Z26" s="33"/>
      <c r="AA26" s="33">
        <f t="shared" si="5"/>
      </c>
      <c r="AB26" s="187"/>
      <c r="AC26" s="187"/>
      <c r="AD26" s="187"/>
      <c r="AE26" s="187"/>
      <c r="AF26" s="187"/>
      <c r="AG26" s="187"/>
      <c r="AH26" s="187"/>
      <c r="AI26" s="36">
        <f t="shared" si="3"/>
        <v>0</v>
      </c>
      <c r="AJ26" s="80">
        <f t="shared" si="0"/>
        <v>0</v>
      </c>
      <c r="AK26" s="80">
        <f t="shared" si="1"/>
        <v>0</v>
      </c>
    </row>
    <row r="27" spans="1:37" ht="24" customHeight="1">
      <c r="A27" s="36">
        <f>IF('様式 A-1'!$AL$1="","",'様式 A-1'!$AL$1)</f>
      </c>
      <c r="B27" s="78"/>
      <c r="C27" s="79">
        <f t="shared" si="4"/>
      </c>
      <c r="D27" s="79">
        <f t="shared" si="2"/>
      </c>
      <c r="E27" s="42">
        <f>'様式 A-1'!$D$7</f>
        <v>0</v>
      </c>
      <c r="F27" s="42">
        <f>'様式 A-1'!$D$8</f>
        <v>0</v>
      </c>
      <c r="G27" s="42" t="e">
        <f>'様式 WA-1（集計作業用）'!$D$6</f>
        <v>#N/A</v>
      </c>
      <c r="H27" s="36" t="str">
        <f>IF('様式 A-1'!$AI$1="","",'様式 A-1'!$AI$1)</f>
        <v>南関東</v>
      </c>
      <c r="I27" s="78" t="s">
        <v>144</v>
      </c>
      <c r="J27" s="56"/>
      <c r="K27" s="57"/>
      <c r="L27" s="56"/>
      <c r="M27" s="57"/>
      <c r="N27" s="36" t="s">
        <v>41</v>
      </c>
      <c r="O27" s="35"/>
      <c r="P27" s="435"/>
      <c r="Q27" s="33"/>
      <c r="R27" s="33"/>
      <c r="S27" s="33"/>
      <c r="T27" s="43"/>
      <c r="U27" s="33"/>
      <c r="V27" s="33"/>
      <c r="W27" s="33"/>
      <c r="X27" s="34"/>
      <c r="Y27" s="36">
        <f>IF(X27="","",DATEDIF(X27,'様式 A-1'!$G$2,"Y"))</f>
      </c>
      <c r="Z27" s="33"/>
      <c r="AA27" s="33">
        <f t="shared" si="5"/>
      </c>
      <c r="AB27" s="187"/>
      <c r="AC27" s="187"/>
      <c r="AD27" s="187"/>
      <c r="AE27" s="187"/>
      <c r="AF27" s="187"/>
      <c r="AG27" s="187"/>
      <c r="AH27" s="187"/>
      <c r="AI27" s="36">
        <f t="shared" si="3"/>
        <v>0</v>
      </c>
      <c r="AJ27" s="80">
        <f t="shared" si="0"/>
        <v>0</v>
      </c>
      <c r="AK27" s="80">
        <f t="shared" si="1"/>
        <v>0</v>
      </c>
    </row>
    <row r="28" spans="1:37" ht="24" customHeight="1">
      <c r="A28" s="36">
        <f>IF('様式 A-1'!$AL$1="","",'様式 A-1'!$AL$1)</f>
      </c>
      <c r="B28" s="78"/>
      <c r="C28" s="79">
        <f t="shared" si="4"/>
      </c>
      <c r="D28" s="79">
        <f t="shared" si="2"/>
      </c>
      <c r="E28" s="42">
        <f>'様式 A-1'!$D$7</f>
        <v>0</v>
      </c>
      <c r="F28" s="42">
        <f>'様式 A-1'!$D$8</f>
        <v>0</v>
      </c>
      <c r="G28" s="42" t="e">
        <f>'様式 WA-1（集計作業用）'!$D$6</f>
        <v>#N/A</v>
      </c>
      <c r="H28" s="36" t="str">
        <f>IF('様式 A-1'!$AI$1="","",'様式 A-1'!$AI$1)</f>
        <v>南関東</v>
      </c>
      <c r="I28" s="78" t="s">
        <v>145</v>
      </c>
      <c r="J28" s="56"/>
      <c r="K28" s="57"/>
      <c r="L28" s="56"/>
      <c r="M28" s="57"/>
      <c r="N28" s="36" t="s">
        <v>41</v>
      </c>
      <c r="O28" s="35"/>
      <c r="P28" s="435"/>
      <c r="Q28" s="33"/>
      <c r="R28" s="33"/>
      <c r="S28" s="33"/>
      <c r="T28" s="43"/>
      <c r="U28" s="33"/>
      <c r="V28" s="33"/>
      <c r="W28" s="33"/>
      <c r="X28" s="34"/>
      <c r="Y28" s="36">
        <f>IF(X28="","",DATEDIF(X28,'様式 A-1'!$G$2,"Y"))</f>
      </c>
      <c r="Z28" s="33"/>
      <c r="AA28" s="33">
        <f t="shared" si="5"/>
      </c>
      <c r="AB28" s="187"/>
      <c r="AC28" s="187"/>
      <c r="AD28" s="187"/>
      <c r="AE28" s="187"/>
      <c r="AF28" s="187"/>
      <c r="AG28" s="187"/>
      <c r="AH28" s="187"/>
      <c r="AI28" s="36">
        <f t="shared" si="3"/>
        <v>0</v>
      </c>
      <c r="AJ28" s="80">
        <f t="shared" si="0"/>
        <v>0</v>
      </c>
      <c r="AK28" s="80">
        <f t="shared" si="1"/>
        <v>0</v>
      </c>
    </row>
    <row r="29" spans="1:37" ht="24" customHeight="1">
      <c r="A29" s="36">
        <f>IF('様式 A-1'!$AL$1="","",'様式 A-1'!$AL$1)</f>
      </c>
      <c r="B29" s="78"/>
      <c r="C29" s="79">
        <f t="shared" si="4"/>
      </c>
      <c r="D29" s="79">
        <f t="shared" si="2"/>
      </c>
      <c r="E29" s="42">
        <f>'様式 A-1'!$D$7</f>
        <v>0</v>
      </c>
      <c r="F29" s="42">
        <f>'様式 A-1'!$D$8</f>
        <v>0</v>
      </c>
      <c r="G29" s="42" t="e">
        <f>'様式 WA-1（集計作業用）'!$D$6</f>
        <v>#N/A</v>
      </c>
      <c r="H29" s="36" t="str">
        <f>IF('様式 A-1'!$AI$1="","",'様式 A-1'!$AI$1)</f>
        <v>南関東</v>
      </c>
      <c r="I29" s="78" t="s">
        <v>146</v>
      </c>
      <c r="J29" s="56"/>
      <c r="K29" s="57"/>
      <c r="L29" s="56"/>
      <c r="M29" s="57"/>
      <c r="N29" s="36" t="s">
        <v>41</v>
      </c>
      <c r="O29" s="35"/>
      <c r="P29" s="435"/>
      <c r="Q29" s="33"/>
      <c r="R29" s="33"/>
      <c r="S29" s="33"/>
      <c r="T29" s="43"/>
      <c r="U29" s="33"/>
      <c r="V29" s="33"/>
      <c r="W29" s="33"/>
      <c r="X29" s="34"/>
      <c r="Y29" s="36">
        <f>IF(X29="","",DATEDIF(X29,'様式 A-1'!$G$2,"Y"))</f>
      </c>
      <c r="Z29" s="33"/>
      <c r="AA29" s="33">
        <f t="shared" si="5"/>
      </c>
      <c r="AB29" s="187"/>
      <c r="AC29" s="187"/>
      <c r="AD29" s="187"/>
      <c r="AE29" s="187"/>
      <c r="AF29" s="187"/>
      <c r="AG29" s="187"/>
      <c r="AH29" s="187"/>
      <c r="AI29" s="36">
        <f t="shared" si="3"/>
        <v>0</v>
      </c>
      <c r="AJ29" s="80">
        <f t="shared" si="0"/>
        <v>0</v>
      </c>
      <c r="AK29" s="80">
        <f t="shared" si="1"/>
        <v>0</v>
      </c>
    </row>
    <row r="30" spans="1:37" ht="24" customHeight="1">
      <c r="A30" s="36">
        <f>IF('様式 A-1'!$AL$1="","",'様式 A-1'!$AL$1)</f>
      </c>
      <c r="B30" s="78"/>
      <c r="C30" s="79">
        <f t="shared" si="4"/>
      </c>
      <c r="D30" s="79">
        <f t="shared" si="2"/>
      </c>
      <c r="E30" s="42">
        <f>'様式 A-1'!$D$7</f>
        <v>0</v>
      </c>
      <c r="F30" s="42">
        <f>'様式 A-1'!$D$8</f>
        <v>0</v>
      </c>
      <c r="G30" s="42" t="e">
        <f>'様式 WA-1（集計作業用）'!$D$6</f>
        <v>#N/A</v>
      </c>
      <c r="H30" s="36" t="str">
        <f>IF('様式 A-1'!$AI$1="","",'様式 A-1'!$AI$1)</f>
        <v>南関東</v>
      </c>
      <c r="I30" s="78" t="s">
        <v>147</v>
      </c>
      <c r="J30" s="56"/>
      <c r="K30" s="57"/>
      <c r="L30" s="56"/>
      <c r="M30" s="57"/>
      <c r="N30" s="36" t="s">
        <v>41</v>
      </c>
      <c r="O30" s="35"/>
      <c r="P30" s="435"/>
      <c r="Q30" s="33"/>
      <c r="R30" s="33"/>
      <c r="S30" s="33"/>
      <c r="T30" s="43"/>
      <c r="U30" s="33"/>
      <c r="V30" s="33"/>
      <c r="W30" s="33"/>
      <c r="X30" s="34"/>
      <c r="Y30" s="36">
        <f>IF(X30="","",DATEDIF(X30,'様式 A-1'!$G$2,"Y"))</f>
      </c>
      <c r="Z30" s="33"/>
      <c r="AA30" s="33">
        <f t="shared" si="5"/>
      </c>
      <c r="AB30" s="187"/>
      <c r="AC30" s="187"/>
      <c r="AD30" s="187"/>
      <c r="AE30" s="187"/>
      <c r="AF30" s="187"/>
      <c r="AG30" s="187"/>
      <c r="AH30" s="187"/>
      <c r="AI30" s="36">
        <f t="shared" si="3"/>
        <v>0</v>
      </c>
      <c r="AJ30" s="80">
        <f t="shared" si="0"/>
        <v>0</v>
      </c>
      <c r="AK30" s="80">
        <f t="shared" si="1"/>
        <v>0</v>
      </c>
    </row>
    <row r="31" spans="1:37" ht="24" customHeight="1">
      <c r="A31" s="36">
        <f>IF('様式 A-1'!$AL$1="","",'様式 A-1'!$AL$1)</f>
      </c>
      <c r="B31" s="78"/>
      <c r="C31" s="79">
        <f t="shared" si="4"/>
      </c>
      <c r="D31" s="79">
        <f t="shared" si="2"/>
      </c>
      <c r="E31" s="42">
        <f>'様式 A-1'!$D$7</f>
        <v>0</v>
      </c>
      <c r="F31" s="42">
        <f>'様式 A-1'!$D$8</f>
        <v>0</v>
      </c>
      <c r="G31" s="42" t="e">
        <f>'様式 WA-1（集計作業用）'!$D$6</f>
        <v>#N/A</v>
      </c>
      <c r="H31" s="36" t="str">
        <f>IF('様式 A-1'!$AI$1="","",'様式 A-1'!$AI$1)</f>
        <v>南関東</v>
      </c>
      <c r="I31" s="78" t="s">
        <v>148</v>
      </c>
      <c r="J31" s="56"/>
      <c r="K31" s="57"/>
      <c r="L31" s="56"/>
      <c r="M31" s="57"/>
      <c r="N31" s="36" t="s">
        <v>41</v>
      </c>
      <c r="O31" s="35"/>
      <c r="P31" s="435"/>
      <c r="Q31" s="33"/>
      <c r="R31" s="33"/>
      <c r="S31" s="33"/>
      <c r="T31" s="43"/>
      <c r="U31" s="33"/>
      <c r="V31" s="33"/>
      <c r="W31" s="33"/>
      <c r="X31" s="34"/>
      <c r="Y31" s="36">
        <f>IF(X31="","",DATEDIF(X31,'様式 A-1'!$G$2,"Y"))</f>
      </c>
      <c r="Z31" s="33"/>
      <c r="AA31" s="33">
        <f t="shared" si="5"/>
      </c>
      <c r="AB31" s="187"/>
      <c r="AC31" s="187"/>
      <c r="AD31" s="187"/>
      <c r="AE31" s="187"/>
      <c r="AF31" s="187"/>
      <c r="AG31" s="187"/>
      <c r="AH31" s="187"/>
      <c r="AI31" s="36">
        <f t="shared" si="3"/>
        <v>0</v>
      </c>
      <c r="AJ31" s="80">
        <f t="shared" si="0"/>
        <v>0</v>
      </c>
      <c r="AK31" s="80">
        <f t="shared" si="1"/>
        <v>0</v>
      </c>
    </row>
    <row r="32" spans="1:37" ht="24" customHeight="1">
      <c r="A32" s="36">
        <f>IF('様式 A-1'!$AL$1="","",'様式 A-1'!$AL$1)</f>
      </c>
      <c r="B32" s="78"/>
      <c r="C32" s="79">
        <f t="shared" si="4"/>
      </c>
      <c r="D32" s="79">
        <f t="shared" si="2"/>
      </c>
      <c r="E32" s="42">
        <f>'様式 A-1'!$D$7</f>
        <v>0</v>
      </c>
      <c r="F32" s="42">
        <f>'様式 A-1'!$D$8</f>
        <v>0</v>
      </c>
      <c r="G32" s="42" t="e">
        <f>'様式 WA-1（集計作業用）'!$D$6</f>
        <v>#N/A</v>
      </c>
      <c r="H32" s="36" t="str">
        <f>IF('様式 A-1'!$AI$1="","",'様式 A-1'!$AI$1)</f>
        <v>南関東</v>
      </c>
      <c r="I32" s="78" t="s">
        <v>149</v>
      </c>
      <c r="J32" s="56"/>
      <c r="K32" s="57"/>
      <c r="L32" s="56"/>
      <c r="M32" s="57"/>
      <c r="N32" s="36" t="s">
        <v>41</v>
      </c>
      <c r="O32" s="35"/>
      <c r="P32" s="435"/>
      <c r="Q32" s="33"/>
      <c r="R32" s="33"/>
      <c r="S32" s="33"/>
      <c r="T32" s="43"/>
      <c r="U32" s="33"/>
      <c r="V32" s="33"/>
      <c r="W32" s="33"/>
      <c r="X32" s="34"/>
      <c r="Y32" s="36">
        <f>IF(X32="","",DATEDIF(X32,'様式 A-1'!$G$2,"Y"))</f>
      </c>
      <c r="Z32" s="33"/>
      <c r="AA32" s="33">
        <f t="shared" si="5"/>
      </c>
      <c r="AB32" s="187"/>
      <c r="AC32" s="187"/>
      <c r="AD32" s="187"/>
      <c r="AE32" s="187"/>
      <c r="AF32" s="187"/>
      <c r="AG32" s="187"/>
      <c r="AH32" s="187"/>
      <c r="AI32" s="36">
        <f t="shared" si="3"/>
        <v>0</v>
      </c>
      <c r="AJ32" s="80">
        <f t="shared" si="0"/>
        <v>0</v>
      </c>
      <c r="AK32" s="80">
        <f t="shared" si="1"/>
        <v>0</v>
      </c>
    </row>
    <row r="33" spans="1:37" ht="24" customHeight="1">
      <c r="A33" s="36">
        <f>IF('様式 A-1'!$AL$1="","",'様式 A-1'!$AL$1)</f>
      </c>
      <c r="B33" s="78"/>
      <c r="C33" s="79">
        <f t="shared" si="4"/>
      </c>
      <c r="D33" s="79">
        <f t="shared" si="2"/>
      </c>
      <c r="E33" s="42">
        <f>'様式 A-1'!$D$7</f>
        <v>0</v>
      </c>
      <c r="F33" s="42">
        <f>'様式 A-1'!$D$8</f>
        <v>0</v>
      </c>
      <c r="G33" s="42" t="e">
        <f>'様式 WA-1（集計作業用）'!$D$6</f>
        <v>#N/A</v>
      </c>
      <c r="H33" s="36" t="str">
        <f>IF('様式 A-1'!$AI$1="","",'様式 A-1'!$AI$1)</f>
        <v>南関東</v>
      </c>
      <c r="I33" s="78" t="s">
        <v>150</v>
      </c>
      <c r="J33" s="56"/>
      <c r="K33" s="57"/>
      <c r="L33" s="56"/>
      <c r="M33" s="57"/>
      <c r="N33" s="36" t="s">
        <v>41</v>
      </c>
      <c r="O33" s="35"/>
      <c r="P33" s="435"/>
      <c r="Q33" s="33"/>
      <c r="R33" s="33"/>
      <c r="S33" s="33"/>
      <c r="T33" s="43"/>
      <c r="U33" s="33"/>
      <c r="V33" s="33"/>
      <c r="W33" s="33"/>
      <c r="X33" s="34"/>
      <c r="Y33" s="36">
        <f>IF(X33="","",DATEDIF(X33,'様式 A-1'!$G$2,"Y"))</f>
      </c>
      <c r="Z33" s="33"/>
      <c r="AA33" s="33">
        <f t="shared" si="5"/>
      </c>
      <c r="AB33" s="187"/>
      <c r="AC33" s="187"/>
      <c r="AD33" s="187"/>
      <c r="AE33" s="187"/>
      <c r="AF33" s="187"/>
      <c r="AG33" s="187"/>
      <c r="AH33" s="187"/>
      <c r="AI33" s="36">
        <f t="shared" si="3"/>
        <v>0</v>
      </c>
      <c r="AJ33" s="80">
        <f t="shared" si="0"/>
        <v>0</v>
      </c>
      <c r="AK33" s="80">
        <f t="shared" si="1"/>
        <v>0</v>
      </c>
    </row>
    <row r="34" spans="1:37" ht="24" customHeight="1">
      <c r="A34" s="36">
        <f>IF('様式 A-1'!$AL$1="","",'様式 A-1'!$AL$1)</f>
      </c>
      <c r="B34" s="78"/>
      <c r="C34" s="79">
        <f t="shared" si="4"/>
      </c>
      <c r="D34" s="79">
        <f t="shared" si="2"/>
      </c>
      <c r="E34" s="42">
        <f>'様式 A-1'!$D$7</f>
        <v>0</v>
      </c>
      <c r="F34" s="42">
        <f>'様式 A-1'!$D$8</f>
        <v>0</v>
      </c>
      <c r="G34" s="42" t="e">
        <f>'様式 WA-1（集計作業用）'!$D$6</f>
        <v>#N/A</v>
      </c>
      <c r="H34" s="36" t="str">
        <f>IF('様式 A-1'!$AI$1="","",'様式 A-1'!$AI$1)</f>
        <v>南関東</v>
      </c>
      <c r="I34" s="78" t="s">
        <v>151</v>
      </c>
      <c r="J34" s="56"/>
      <c r="K34" s="57"/>
      <c r="L34" s="56"/>
      <c r="M34" s="57"/>
      <c r="N34" s="36" t="s">
        <v>41</v>
      </c>
      <c r="O34" s="35"/>
      <c r="P34" s="435"/>
      <c r="Q34" s="33"/>
      <c r="R34" s="33"/>
      <c r="S34" s="33"/>
      <c r="T34" s="43"/>
      <c r="U34" s="33"/>
      <c r="V34" s="33"/>
      <c r="W34" s="33"/>
      <c r="X34" s="34"/>
      <c r="Y34" s="36">
        <f>IF(X34="","",DATEDIF(X34,'様式 A-1'!$G$2,"Y"))</f>
      </c>
      <c r="Z34" s="33"/>
      <c r="AA34" s="33">
        <f t="shared" si="5"/>
      </c>
      <c r="AB34" s="187"/>
      <c r="AC34" s="187"/>
      <c r="AD34" s="187"/>
      <c r="AE34" s="187"/>
      <c r="AF34" s="187"/>
      <c r="AG34" s="187"/>
      <c r="AH34" s="187"/>
      <c r="AI34" s="36">
        <f t="shared" si="3"/>
        <v>0</v>
      </c>
      <c r="AJ34" s="80">
        <f t="shared" si="0"/>
        <v>0</v>
      </c>
      <c r="AK34" s="80">
        <f t="shared" si="1"/>
        <v>0</v>
      </c>
    </row>
    <row r="35" spans="1:37" ht="24" customHeight="1">
      <c r="A35" s="36">
        <f>IF('様式 A-1'!$AL$1="","",'様式 A-1'!$AL$1)</f>
      </c>
      <c r="B35" s="78"/>
      <c r="C35" s="79">
        <f t="shared" si="4"/>
      </c>
      <c r="D35" s="79">
        <f t="shared" si="2"/>
      </c>
      <c r="E35" s="42">
        <f>'様式 A-1'!$D$7</f>
        <v>0</v>
      </c>
      <c r="F35" s="42">
        <f>'様式 A-1'!$D$8</f>
        <v>0</v>
      </c>
      <c r="G35" s="42" t="e">
        <f>'様式 WA-1（集計作業用）'!$D$6</f>
        <v>#N/A</v>
      </c>
      <c r="H35" s="36" t="str">
        <f>IF('様式 A-1'!$AI$1="","",'様式 A-1'!$AI$1)</f>
        <v>南関東</v>
      </c>
      <c r="I35" s="78" t="s">
        <v>152</v>
      </c>
      <c r="J35" s="56"/>
      <c r="K35" s="57"/>
      <c r="L35" s="56"/>
      <c r="M35" s="57"/>
      <c r="N35" s="36" t="s">
        <v>41</v>
      </c>
      <c r="O35" s="35"/>
      <c r="P35" s="435"/>
      <c r="Q35" s="33"/>
      <c r="R35" s="33"/>
      <c r="S35" s="33"/>
      <c r="T35" s="43"/>
      <c r="U35" s="33"/>
      <c r="V35" s="33"/>
      <c r="W35" s="33"/>
      <c r="X35" s="34"/>
      <c r="Y35" s="36">
        <f>IF(X35="","",DATEDIF(X35,'様式 A-1'!$G$2,"Y"))</f>
      </c>
      <c r="Z35" s="33"/>
      <c r="AA35" s="33">
        <f t="shared" si="5"/>
      </c>
      <c r="AB35" s="187"/>
      <c r="AC35" s="187"/>
      <c r="AD35" s="187"/>
      <c r="AE35" s="187"/>
      <c r="AF35" s="187"/>
      <c r="AG35" s="187"/>
      <c r="AH35" s="187"/>
      <c r="AI35" s="36">
        <f t="shared" si="3"/>
        <v>0</v>
      </c>
      <c r="AJ35" s="80">
        <f t="shared" si="0"/>
        <v>0</v>
      </c>
      <c r="AK35" s="80">
        <f t="shared" si="1"/>
        <v>0</v>
      </c>
    </row>
    <row r="36" spans="1:37" ht="24" customHeight="1">
      <c r="A36" s="36">
        <f>IF('様式 A-1'!$AL$1="","",'様式 A-1'!$AL$1)</f>
      </c>
      <c r="B36" s="78"/>
      <c r="C36" s="79">
        <f t="shared" si="4"/>
      </c>
      <c r="D36" s="79">
        <f t="shared" si="2"/>
      </c>
      <c r="E36" s="42">
        <f>'様式 A-1'!$D$7</f>
        <v>0</v>
      </c>
      <c r="F36" s="42">
        <f>'様式 A-1'!$D$8</f>
        <v>0</v>
      </c>
      <c r="G36" s="42" t="e">
        <f>'様式 WA-1（集計作業用）'!$D$6</f>
        <v>#N/A</v>
      </c>
      <c r="H36" s="36" t="str">
        <f>IF('様式 A-1'!$AI$1="","",'様式 A-1'!$AI$1)</f>
        <v>南関東</v>
      </c>
      <c r="I36" s="78" t="s">
        <v>153</v>
      </c>
      <c r="J36" s="56"/>
      <c r="K36" s="57"/>
      <c r="L36" s="56"/>
      <c r="M36" s="57"/>
      <c r="N36" s="36" t="s">
        <v>41</v>
      </c>
      <c r="O36" s="35"/>
      <c r="P36" s="435"/>
      <c r="Q36" s="33"/>
      <c r="R36" s="33"/>
      <c r="S36" s="33"/>
      <c r="T36" s="43"/>
      <c r="U36" s="33"/>
      <c r="V36" s="33"/>
      <c r="W36" s="33"/>
      <c r="X36" s="34"/>
      <c r="Y36" s="36">
        <f>IF(X36="","",DATEDIF(X36,'様式 A-1'!$G$2,"Y"))</f>
      </c>
      <c r="Z36" s="33"/>
      <c r="AA36" s="33">
        <f t="shared" si="5"/>
      </c>
      <c r="AB36" s="187"/>
      <c r="AC36" s="187"/>
      <c r="AD36" s="187"/>
      <c r="AE36" s="187"/>
      <c r="AF36" s="187"/>
      <c r="AG36" s="187"/>
      <c r="AH36" s="187"/>
      <c r="AI36" s="36">
        <f t="shared" si="3"/>
        <v>0</v>
      </c>
      <c r="AJ36" s="80">
        <f t="shared" si="0"/>
        <v>0</v>
      </c>
      <c r="AK36" s="80">
        <f t="shared" si="1"/>
        <v>0</v>
      </c>
    </row>
    <row r="37" spans="1:37" ht="24" customHeight="1">
      <c r="A37" s="36">
        <f>IF('様式 A-1'!$AL$1="","",'様式 A-1'!$AL$1)</f>
      </c>
      <c r="B37" s="78"/>
      <c r="C37" s="79">
        <f t="shared" si="4"/>
      </c>
      <c r="D37" s="79">
        <f t="shared" si="2"/>
      </c>
      <c r="E37" s="42">
        <f>'様式 A-1'!$D$7</f>
        <v>0</v>
      </c>
      <c r="F37" s="42">
        <f>'様式 A-1'!$D$8</f>
        <v>0</v>
      </c>
      <c r="G37" s="42" t="e">
        <f>'様式 WA-1（集計作業用）'!$D$6</f>
        <v>#N/A</v>
      </c>
      <c r="H37" s="36" t="str">
        <f>IF('様式 A-1'!$AI$1="","",'様式 A-1'!$AI$1)</f>
        <v>南関東</v>
      </c>
      <c r="I37" s="78" t="s">
        <v>154</v>
      </c>
      <c r="J37" s="56"/>
      <c r="K37" s="57"/>
      <c r="L37" s="56"/>
      <c r="M37" s="57"/>
      <c r="N37" s="36" t="s">
        <v>41</v>
      </c>
      <c r="O37" s="35"/>
      <c r="P37" s="435"/>
      <c r="Q37" s="33"/>
      <c r="R37" s="33"/>
      <c r="S37" s="33"/>
      <c r="T37" s="43"/>
      <c r="U37" s="33"/>
      <c r="V37" s="33"/>
      <c r="W37" s="33"/>
      <c r="X37" s="34"/>
      <c r="Y37" s="36">
        <f>IF(X37="","",DATEDIF(X37,'様式 A-1'!$G$2,"Y"))</f>
      </c>
      <c r="Z37" s="33"/>
      <c r="AA37" s="33">
        <f t="shared" si="5"/>
      </c>
      <c r="AB37" s="187"/>
      <c r="AC37" s="187"/>
      <c r="AD37" s="187"/>
      <c r="AE37" s="187"/>
      <c r="AF37" s="187"/>
      <c r="AG37" s="187"/>
      <c r="AH37" s="187"/>
      <c r="AI37" s="36">
        <f t="shared" si="3"/>
        <v>0</v>
      </c>
      <c r="AJ37" s="80">
        <f t="shared" si="0"/>
        <v>0</v>
      </c>
      <c r="AK37" s="80">
        <f t="shared" si="1"/>
        <v>0</v>
      </c>
    </row>
    <row r="38" spans="1:37" ht="24" customHeight="1">
      <c r="A38" s="36">
        <f>IF('様式 A-1'!$AL$1="","",'様式 A-1'!$AL$1)</f>
      </c>
      <c r="B38" s="78"/>
      <c r="C38" s="79">
        <f t="shared" si="4"/>
      </c>
      <c r="D38" s="79">
        <f t="shared" si="2"/>
      </c>
      <c r="E38" s="42">
        <f>'様式 A-1'!$D$7</f>
        <v>0</v>
      </c>
      <c r="F38" s="42">
        <f>'様式 A-1'!$D$8</f>
        <v>0</v>
      </c>
      <c r="G38" s="42" t="e">
        <f>'様式 WA-1（集計作業用）'!$D$6</f>
        <v>#N/A</v>
      </c>
      <c r="H38" s="36" t="str">
        <f>IF('様式 A-1'!$AI$1="","",'様式 A-1'!$AI$1)</f>
        <v>南関東</v>
      </c>
      <c r="I38" s="78" t="s">
        <v>155</v>
      </c>
      <c r="J38" s="56"/>
      <c r="K38" s="57"/>
      <c r="L38" s="56"/>
      <c r="M38" s="57"/>
      <c r="N38" s="36" t="s">
        <v>41</v>
      </c>
      <c r="O38" s="35"/>
      <c r="P38" s="435"/>
      <c r="Q38" s="33"/>
      <c r="R38" s="33"/>
      <c r="S38" s="33"/>
      <c r="T38" s="43"/>
      <c r="U38" s="33"/>
      <c r="V38" s="33"/>
      <c r="W38" s="33"/>
      <c r="X38" s="34"/>
      <c r="Y38" s="36">
        <f>IF(X38="","",DATEDIF(X38,'様式 A-1'!$G$2,"Y"))</f>
      </c>
      <c r="Z38" s="33"/>
      <c r="AA38" s="33">
        <f t="shared" si="5"/>
      </c>
      <c r="AB38" s="187"/>
      <c r="AC38" s="187"/>
      <c r="AD38" s="187"/>
      <c r="AE38" s="187"/>
      <c r="AF38" s="187"/>
      <c r="AG38" s="187"/>
      <c r="AH38" s="187"/>
      <c r="AI38" s="36">
        <f t="shared" si="3"/>
        <v>0</v>
      </c>
      <c r="AJ38" s="80">
        <f t="shared" si="0"/>
        <v>0</v>
      </c>
      <c r="AK38" s="80">
        <f t="shared" si="1"/>
        <v>0</v>
      </c>
    </row>
    <row r="39" spans="1:37" ht="24" customHeight="1">
      <c r="A39" s="36">
        <f>IF('様式 A-1'!$AL$1="","",'様式 A-1'!$AL$1)</f>
      </c>
      <c r="B39" s="78"/>
      <c r="C39" s="79">
        <f t="shared" si="4"/>
      </c>
      <c r="D39" s="79">
        <f t="shared" si="2"/>
      </c>
      <c r="E39" s="42">
        <f>'様式 A-1'!$D$7</f>
        <v>0</v>
      </c>
      <c r="F39" s="42">
        <f>'様式 A-1'!$D$8</f>
        <v>0</v>
      </c>
      <c r="G39" s="42" t="e">
        <f>'様式 WA-1（集計作業用）'!$D$6</f>
        <v>#N/A</v>
      </c>
      <c r="H39" s="36" t="str">
        <f>IF('様式 A-1'!$AI$1="","",'様式 A-1'!$AI$1)</f>
        <v>南関東</v>
      </c>
      <c r="I39" s="78" t="s">
        <v>156</v>
      </c>
      <c r="J39" s="56"/>
      <c r="K39" s="57"/>
      <c r="L39" s="56"/>
      <c r="M39" s="57"/>
      <c r="N39" s="36" t="s">
        <v>41</v>
      </c>
      <c r="O39" s="35"/>
      <c r="P39" s="435"/>
      <c r="Q39" s="33"/>
      <c r="R39" s="33"/>
      <c r="S39" s="33"/>
      <c r="T39" s="43"/>
      <c r="U39" s="33"/>
      <c r="V39" s="33"/>
      <c r="W39" s="33"/>
      <c r="X39" s="34"/>
      <c r="Y39" s="36">
        <f>IF(X39="","",DATEDIF(X39,'様式 A-1'!$G$2,"Y"))</f>
      </c>
      <c r="Z39" s="33"/>
      <c r="AA39" s="33">
        <f t="shared" si="5"/>
      </c>
      <c r="AB39" s="187"/>
      <c r="AC39" s="187"/>
      <c r="AD39" s="187"/>
      <c r="AE39" s="187"/>
      <c r="AF39" s="187"/>
      <c r="AG39" s="187"/>
      <c r="AH39" s="187"/>
      <c r="AI39" s="36">
        <f t="shared" si="3"/>
        <v>0</v>
      </c>
      <c r="AJ39" s="80">
        <f t="shared" si="0"/>
        <v>0</v>
      </c>
      <c r="AK39" s="80">
        <f t="shared" si="1"/>
        <v>0</v>
      </c>
    </row>
    <row r="40" spans="1:37" ht="24" customHeight="1">
      <c r="A40" s="36">
        <f>IF('様式 A-1'!$AL$1="","",'様式 A-1'!$AL$1)</f>
      </c>
      <c r="B40" s="78"/>
      <c r="C40" s="79">
        <f t="shared" si="4"/>
      </c>
      <c r="D40" s="79">
        <f t="shared" si="2"/>
      </c>
      <c r="E40" s="42">
        <f>'様式 A-1'!$D$7</f>
        <v>0</v>
      </c>
      <c r="F40" s="42">
        <f>'様式 A-1'!$D$8</f>
        <v>0</v>
      </c>
      <c r="G40" s="42" t="e">
        <f>'様式 WA-1（集計作業用）'!$D$6</f>
        <v>#N/A</v>
      </c>
      <c r="H40" s="36" t="str">
        <f>IF('様式 A-1'!$AI$1="","",'様式 A-1'!$AI$1)</f>
        <v>南関東</v>
      </c>
      <c r="I40" s="78" t="s">
        <v>157</v>
      </c>
      <c r="J40" s="56"/>
      <c r="K40" s="57"/>
      <c r="L40" s="56"/>
      <c r="M40" s="57"/>
      <c r="N40" s="36" t="s">
        <v>41</v>
      </c>
      <c r="O40" s="35"/>
      <c r="P40" s="435"/>
      <c r="Q40" s="33"/>
      <c r="R40" s="33"/>
      <c r="S40" s="33"/>
      <c r="T40" s="43"/>
      <c r="U40" s="33"/>
      <c r="V40" s="33"/>
      <c r="W40" s="33"/>
      <c r="X40" s="34"/>
      <c r="Y40" s="36">
        <f>IF(X40="","",DATEDIF(X40,'様式 A-1'!$G$2,"Y"))</f>
      </c>
      <c r="Z40" s="33"/>
      <c r="AA40" s="33">
        <f t="shared" si="5"/>
      </c>
      <c r="AB40" s="187"/>
      <c r="AC40" s="187"/>
      <c r="AD40" s="187"/>
      <c r="AE40" s="187"/>
      <c r="AF40" s="187"/>
      <c r="AG40" s="187"/>
      <c r="AH40" s="187"/>
      <c r="AI40" s="36">
        <f t="shared" si="3"/>
        <v>0</v>
      </c>
      <c r="AJ40" s="80">
        <f aca="true" t="shared" si="6" ref="AJ40:AJ111">IF(AI40&lt;=$AP$154,AI40,$AP$154)</f>
        <v>0</v>
      </c>
      <c r="AK40" s="80">
        <f aca="true" t="shared" si="7" ref="AK40:AK49">IF(AI40&lt;=$AP$154,0,AI40-$AP$154)</f>
        <v>0</v>
      </c>
    </row>
    <row r="41" spans="1:37" ht="24" customHeight="1">
      <c r="A41" s="36">
        <f>IF('様式 A-1'!$AL$1="","",'様式 A-1'!$AL$1)</f>
      </c>
      <c r="B41" s="78"/>
      <c r="C41" s="79">
        <f t="shared" si="4"/>
      </c>
      <c r="D41" s="79">
        <f t="shared" si="2"/>
      </c>
      <c r="E41" s="42">
        <f>'様式 A-1'!$D$7</f>
        <v>0</v>
      </c>
      <c r="F41" s="42">
        <f>'様式 A-1'!$D$8</f>
        <v>0</v>
      </c>
      <c r="G41" s="42" t="e">
        <f>'様式 WA-1（集計作業用）'!$D$6</f>
        <v>#N/A</v>
      </c>
      <c r="H41" s="36" t="str">
        <f>IF('様式 A-1'!$AI$1="","",'様式 A-1'!$AI$1)</f>
        <v>南関東</v>
      </c>
      <c r="I41" s="78" t="s">
        <v>158</v>
      </c>
      <c r="J41" s="56"/>
      <c r="K41" s="57"/>
      <c r="L41" s="56"/>
      <c r="M41" s="57"/>
      <c r="N41" s="36" t="s">
        <v>41</v>
      </c>
      <c r="O41" s="35"/>
      <c r="P41" s="435"/>
      <c r="Q41" s="33"/>
      <c r="R41" s="33"/>
      <c r="S41" s="33"/>
      <c r="T41" s="43"/>
      <c r="U41" s="33"/>
      <c r="V41" s="33"/>
      <c r="W41" s="33"/>
      <c r="X41" s="34"/>
      <c r="Y41" s="36">
        <f>IF(X41="","",DATEDIF(X41,'様式 A-1'!$G$2,"Y"))</f>
      </c>
      <c r="Z41" s="33"/>
      <c r="AA41" s="33">
        <f t="shared" si="5"/>
      </c>
      <c r="AB41" s="187"/>
      <c r="AC41" s="187"/>
      <c r="AD41" s="187"/>
      <c r="AE41" s="187"/>
      <c r="AF41" s="187"/>
      <c r="AG41" s="187"/>
      <c r="AH41" s="187"/>
      <c r="AI41" s="36">
        <f t="shared" si="3"/>
        <v>0</v>
      </c>
      <c r="AJ41" s="80">
        <f t="shared" si="6"/>
        <v>0</v>
      </c>
      <c r="AK41" s="80">
        <f t="shared" si="7"/>
        <v>0</v>
      </c>
    </row>
    <row r="42" spans="1:37" ht="24" customHeight="1">
      <c r="A42" s="36">
        <f>IF('様式 A-1'!$AL$1="","",'様式 A-1'!$AL$1)</f>
      </c>
      <c r="B42" s="78"/>
      <c r="C42" s="79">
        <f t="shared" si="4"/>
      </c>
      <c r="D42" s="79">
        <f t="shared" si="2"/>
      </c>
      <c r="E42" s="42">
        <f>'様式 A-1'!$D$7</f>
        <v>0</v>
      </c>
      <c r="F42" s="42">
        <f>'様式 A-1'!$D$8</f>
        <v>0</v>
      </c>
      <c r="G42" s="42" t="e">
        <f>'様式 WA-1（集計作業用）'!$D$6</f>
        <v>#N/A</v>
      </c>
      <c r="H42" s="36" t="str">
        <f>IF('様式 A-1'!$AI$1="","",'様式 A-1'!$AI$1)</f>
        <v>南関東</v>
      </c>
      <c r="I42" s="78" t="s">
        <v>159</v>
      </c>
      <c r="J42" s="56"/>
      <c r="K42" s="57"/>
      <c r="L42" s="56"/>
      <c r="M42" s="57"/>
      <c r="N42" s="36" t="s">
        <v>41</v>
      </c>
      <c r="O42" s="35"/>
      <c r="P42" s="435"/>
      <c r="Q42" s="33"/>
      <c r="R42" s="33"/>
      <c r="S42" s="33"/>
      <c r="T42" s="43"/>
      <c r="U42" s="33"/>
      <c r="V42" s="33"/>
      <c r="W42" s="33"/>
      <c r="X42" s="34"/>
      <c r="Y42" s="36">
        <f>IF(X42="","",DATEDIF(X42,'様式 A-1'!$G$2,"Y"))</f>
      </c>
      <c r="Z42" s="33"/>
      <c r="AA42" s="33">
        <f aca="true" t="shared" si="8" ref="AA42:AA73">IF(AND(J42&lt;&gt;"",OR(K42="",L42="",M42="",O42="",P42="",T42="",W42="",X42="",Z42="")),"×情報不足","")</f>
      </c>
      <c r="AB42" s="187"/>
      <c r="AC42" s="187"/>
      <c r="AD42" s="187"/>
      <c r="AE42" s="187"/>
      <c r="AF42" s="187"/>
      <c r="AG42" s="187"/>
      <c r="AH42" s="187"/>
      <c r="AI42" s="36">
        <f t="shared" si="3"/>
        <v>0</v>
      </c>
      <c r="AJ42" s="80">
        <f t="shared" si="6"/>
        <v>0</v>
      </c>
      <c r="AK42" s="80">
        <f t="shared" si="7"/>
        <v>0</v>
      </c>
    </row>
    <row r="43" spans="1:37" ht="24" customHeight="1">
      <c r="A43" s="36">
        <f>IF('様式 A-1'!$AL$1="","",'様式 A-1'!$AL$1)</f>
      </c>
      <c r="B43" s="78"/>
      <c r="C43" s="79">
        <f t="shared" si="4"/>
      </c>
      <c r="D43" s="79">
        <f t="shared" si="2"/>
      </c>
      <c r="E43" s="42">
        <f>'様式 A-1'!$D$7</f>
        <v>0</v>
      </c>
      <c r="F43" s="42">
        <f>'様式 A-1'!$D$8</f>
        <v>0</v>
      </c>
      <c r="G43" s="42" t="e">
        <f>'様式 WA-1（集計作業用）'!$D$6</f>
        <v>#N/A</v>
      </c>
      <c r="H43" s="36" t="str">
        <f>IF('様式 A-1'!$AI$1="","",'様式 A-1'!$AI$1)</f>
        <v>南関東</v>
      </c>
      <c r="I43" s="78" t="s">
        <v>160</v>
      </c>
      <c r="J43" s="56"/>
      <c r="K43" s="57"/>
      <c r="L43" s="56"/>
      <c r="M43" s="57"/>
      <c r="N43" s="36" t="s">
        <v>41</v>
      </c>
      <c r="O43" s="35"/>
      <c r="P43" s="435"/>
      <c r="Q43" s="33"/>
      <c r="R43" s="33"/>
      <c r="S43" s="33"/>
      <c r="T43" s="43"/>
      <c r="U43" s="33"/>
      <c r="V43" s="33"/>
      <c r="W43" s="33"/>
      <c r="X43" s="34"/>
      <c r="Y43" s="36">
        <f>IF(X43="","",DATEDIF(X43,'様式 A-1'!$G$2,"Y"))</f>
      </c>
      <c r="Z43" s="33"/>
      <c r="AA43" s="33">
        <f t="shared" si="8"/>
      </c>
      <c r="AB43" s="187"/>
      <c r="AC43" s="187"/>
      <c r="AD43" s="187"/>
      <c r="AE43" s="187"/>
      <c r="AF43" s="187"/>
      <c r="AG43" s="187"/>
      <c r="AH43" s="187"/>
      <c r="AI43" s="36">
        <f t="shared" si="3"/>
        <v>0</v>
      </c>
      <c r="AJ43" s="80">
        <f t="shared" si="6"/>
        <v>0</v>
      </c>
      <c r="AK43" s="80">
        <f t="shared" si="7"/>
        <v>0</v>
      </c>
    </row>
    <row r="44" spans="1:37" ht="24" customHeight="1">
      <c r="A44" s="36">
        <f>IF('様式 A-1'!$AL$1="","",'様式 A-1'!$AL$1)</f>
      </c>
      <c r="B44" s="78"/>
      <c r="C44" s="79">
        <f t="shared" si="4"/>
      </c>
      <c r="D44" s="79">
        <f t="shared" si="2"/>
      </c>
      <c r="E44" s="42">
        <f>'様式 A-1'!$D$7</f>
        <v>0</v>
      </c>
      <c r="F44" s="42">
        <f>'様式 A-1'!$D$8</f>
        <v>0</v>
      </c>
      <c r="G44" s="42" t="e">
        <f>'様式 WA-1（集計作業用）'!$D$6</f>
        <v>#N/A</v>
      </c>
      <c r="H44" s="36" t="str">
        <f>IF('様式 A-1'!$AI$1="","",'様式 A-1'!$AI$1)</f>
        <v>南関東</v>
      </c>
      <c r="I44" s="78" t="s">
        <v>161</v>
      </c>
      <c r="J44" s="56"/>
      <c r="K44" s="57"/>
      <c r="L44" s="56"/>
      <c r="M44" s="57"/>
      <c r="N44" s="36" t="s">
        <v>41</v>
      </c>
      <c r="O44" s="35"/>
      <c r="P44" s="435"/>
      <c r="Q44" s="33"/>
      <c r="R44" s="33"/>
      <c r="S44" s="33"/>
      <c r="T44" s="43"/>
      <c r="U44" s="33"/>
      <c r="V44" s="33"/>
      <c r="W44" s="33"/>
      <c r="X44" s="34"/>
      <c r="Y44" s="36">
        <f>IF(X44="","",DATEDIF(X44,'様式 A-1'!$G$2,"Y"))</f>
      </c>
      <c r="Z44" s="33"/>
      <c r="AA44" s="33">
        <f t="shared" si="8"/>
      </c>
      <c r="AB44" s="187"/>
      <c r="AC44" s="187"/>
      <c r="AD44" s="187"/>
      <c r="AE44" s="187"/>
      <c r="AF44" s="187"/>
      <c r="AG44" s="187"/>
      <c r="AH44" s="187"/>
      <c r="AI44" s="36">
        <f t="shared" si="3"/>
        <v>0</v>
      </c>
      <c r="AJ44" s="80">
        <f t="shared" si="6"/>
        <v>0</v>
      </c>
      <c r="AK44" s="80">
        <f t="shared" si="7"/>
        <v>0</v>
      </c>
    </row>
    <row r="45" spans="1:37" ht="24" customHeight="1">
      <c r="A45" s="36">
        <f>IF('様式 A-1'!$AL$1="","",'様式 A-1'!$AL$1)</f>
      </c>
      <c r="B45" s="78"/>
      <c r="C45" s="79">
        <f t="shared" si="4"/>
      </c>
      <c r="D45" s="79">
        <f t="shared" si="2"/>
      </c>
      <c r="E45" s="42">
        <f>'様式 A-1'!$D$7</f>
        <v>0</v>
      </c>
      <c r="F45" s="42">
        <f>'様式 A-1'!$D$8</f>
        <v>0</v>
      </c>
      <c r="G45" s="42" t="e">
        <f>'様式 WA-1（集計作業用）'!$D$6</f>
        <v>#N/A</v>
      </c>
      <c r="H45" s="36" t="str">
        <f>IF('様式 A-1'!$AI$1="","",'様式 A-1'!$AI$1)</f>
        <v>南関東</v>
      </c>
      <c r="I45" s="78" t="s">
        <v>162</v>
      </c>
      <c r="J45" s="56"/>
      <c r="K45" s="57"/>
      <c r="L45" s="56"/>
      <c r="M45" s="57"/>
      <c r="N45" s="36" t="s">
        <v>41</v>
      </c>
      <c r="O45" s="35"/>
      <c r="P45" s="435"/>
      <c r="Q45" s="33"/>
      <c r="R45" s="33"/>
      <c r="S45" s="33"/>
      <c r="T45" s="43"/>
      <c r="U45" s="33"/>
      <c r="V45" s="33"/>
      <c r="W45" s="33"/>
      <c r="X45" s="34"/>
      <c r="Y45" s="36">
        <f>IF(X45="","",DATEDIF(X45,'様式 A-1'!$G$2,"Y"))</f>
      </c>
      <c r="Z45" s="33"/>
      <c r="AA45" s="33">
        <f t="shared" si="8"/>
      </c>
      <c r="AB45" s="187"/>
      <c r="AC45" s="187"/>
      <c r="AD45" s="187"/>
      <c r="AE45" s="187"/>
      <c r="AF45" s="187"/>
      <c r="AG45" s="187"/>
      <c r="AH45" s="187"/>
      <c r="AI45" s="36">
        <f t="shared" si="3"/>
        <v>0</v>
      </c>
      <c r="AJ45" s="80">
        <f t="shared" si="6"/>
        <v>0</v>
      </c>
      <c r="AK45" s="80">
        <f t="shared" si="7"/>
        <v>0</v>
      </c>
    </row>
    <row r="46" spans="1:37" ht="24" customHeight="1">
      <c r="A46" s="36">
        <f>IF('様式 A-1'!$AL$1="","",'様式 A-1'!$AL$1)</f>
      </c>
      <c r="B46" s="78"/>
      <c r="C46" s="79">
        <f t="shared" si="4"/>
      </c>
      <c r="D46" s="79">
        <f t="shared" si="2"/>
      </c>
      <c r="E46" s="42">
        <f>'様式 A-1'!$D$7</f>
        <v>0</v>
      </c>
      <c r="F46" s="42">
        <f>'様式 A-1'!$D$8</f>
        <v>0</v>
      </c>
      <c r="G46" s="42" t="e">
        <f>'様式 WA-1（集計作業用）'!$D$6</f>
        <v>#N/A</v>
      </c>
      <c r="H46" s="36" t="str">
        <f>IF('様式 A-1'!$AI$1="","",'様式 A-1'!$AI$1)</f>
        <v>南関東</v>
      </c>
      <c r="I46" s="78" t="s">
        <v>163</v>
      </c>
      <c r="J46" s="56"/>
      <c r="K46" s="57"/>
      <c r="L46" s="56"/>
      <c r="M46" s="57"/>
      <c r="N46" s="36" t="s">
        <v>41</v>
      </c>
      <c r="O46" s="35"/>
      <c r="P46" s="435"/>
      <c r="Q46" s="33"/>
      <c r="R46" s="33"/>
      <c r="S46" s="33"/>
      <c r="T46" s="43"/>
      <c r="U46" s="33"/>
      <c r="V46" s="33"/>
      <c r="W46" s="33"/>
      <c r="X46" s="34"/>
      <c r="Y46" s="36">
        <f>IF(X46="","",DATEDIF(X46,'様式 A-1'!$G$2,"Y"))</f>
      </c>
      <c r="Z46" s="33"/>
      <c r="AA46" s="33">
        <f t="shared" si="8"/>
      </c>
      <c r="AB46" s="187"/>
      <c r="AC46" s="187"/>
      <c r="AD46" s="187"/>
      <c r="AE46" s="187"/>
      <c r="AF46" s="187"/>
      <c r="AG46" s="187"/>
      <c r="AH46" s="187"/>
      <c r="AI46" s="36">
        <f t="shared" si="3"/>
        <v>0</v>
      </c>
      <c r="AJ46" s="80">
        <f t="shared" si="6"/>
        <v>0</v>
      </c>
      <c r="AK46" s="80">
        <f t="shared" si="7"/>
        <v>0</v>
      </c>
    </row>
    <row r="47" spans="1:37" ht="24" customHeight="1">
      <c r="A47" s="36">
        <f>IF('様式 A-1'!$AL$1="","",'様式 A-1'!$AL$1)</f>
      </c>
      <c r="B47" s="78"/>
      <c r="C47" s="79">
        <f t="shared" si="4"/>
      </c>
      <c r="D47" s="79">
        <f t="shared" si="2"/>
      </c>
      <c r="E47" s="42">
        <f>'様式 A-1'!$D$7</f>
        <v>0</v>
      </c>
      <c r="F47" s="42">
        <f>'様式 A-1'!$D$8</f>
        <v>0</v>
      </c>
      <c r="G47" s="42" t="e">
        <f>'様式 WA-1（集計作業用）'!$D$6</f>
        <v>#N/A</v>
      </c>
      <c r="H47" s="36" t="str">
        <f>IF('様式 A-1'!$AI$1="","",'様式 A-1'!$AI$1)</f>
        <v>南関東</v>
      </c>
      <c r="I47" s="78" t="s">
        <v>164</v>
      </c>
      <c r="J47" s="56"/>
      <c r="K47" s="57"/>
      <c r="L47" s="56"/>
      <c r="M47" s="57"/>
      <c r="N47" s="36" t="s">
        <v>41</v>
      </c>
      <c r="O47" s="35"/>
      <c r="P47" s="435"/>
      <c r="Q47" s="33"/>
      <c r="R47" s="33"/>
      <c r="S47" s="33"/>
      <c r="T47" s="43"/>
      <c r="U47" s="33"/>
      <c r="V47" s="33"/>
      <c r="W47" s="33"/>
      <c r="X47" s="34"/>
      <c r="Y47" s="36">
        <f>IF(X47="","",DATEDIF(X47,'様式 A-1'!$G$2,"Y"))</f>
      </c>
      <c r="Z47" s="33"/>
      <c r="AA47" s="33">
        <f t="shared" si="8"/>
      </c>
      <c r="AB47" s="187"/>
      <c r="AC47" s="187"/>
      <c r="AD47" s="187"/>
      <c r="AE47" s="187"/>
      <c r="AF47" s="187"/>
      <c r="AG47" s="187"/>
      <c r="AH47" s="187"/>
      <c r="AI47" s="36">
        <f t="shared" si="3"/>
        <v>0</v>
      </c>
      <c r="AJ47" s="80">
        <f t="shared" si="6"/>
        <v>0</v>
      </c>
      <c r="AK47" s="80">
        <f t="shared" si="7"/>
        <v>0</v>
      </c>
    </row>
    <row r="48" spans="1:37" ht="24" customHeight="1">
      <c r="A48" s="36">
        <f>IF('様式 A-1'!$AL$1="","",'様式 A-1'!$AL$1)</f>
      </c>
      <c r="B48" s="78"/>
      <c r="C48" s="79">
        <f t="shared" si="4"/>
      </c>
      <c r="D48" s="79">
        <f t="shared" si="2"/>
      </c>
      <c r="E48" s="42">
        <f>'様式 A-1'!$D$7</f>
        <v>0</v>
      </c>
      <c r="F48" s="42">
        <f>'様式 A-1'!$D$8</f>
        <v>0</v>
      </c>
      <c r="G48" s="42" t="e">
        <f>'様式 WA-1（集計作業用）'!$D$6</f>
        <v>#N/A</v>
      </c>
      <c r="H48" s="36" t="str">
        <f>IF('様式 A-1'!$AI$1="","",'様式 A-1'!$AI$1)</f>
        <v>南関東</v>
      </c>
      <c r="I48" s="78" t="s">
        <v>165</v>
      </c>
      <c r="J48" s="56"/>
      <c r="K48" s="57"/>
      <c r="L48" s="56"/>
      <c r="M48" s="57"/>
      <c r="N48" s="36" t="s">
        <v>41</v>
      </c>
      <c r="O48" s="35"/>
      <c r="P48" s="435"/>
      <c r="Q48" s="33"/>
      <c r="R48" s="33"/>
      <c r="S48" s="33"/>
      <c r="T48" s="43"/>
      <c r="U48" s="33"/>
      <c r="V48" s="33"/>
      <c r="W48" s="33"/>
      <c r="X48" s="34"/>
      <c r="Y48" s="36">
        <f>IF(X48="","",DATEDIF(X48,'様式 A-1'!$G$2,"Y"))</f>
      </c>
      <c r="Z48" s="33"/>
      <c r="AA48" s="33">
        <f t="shared" si="8"/>
      </c>
      <c r="AB48" s="187"/>
      <c r="AC48" s="187"/>
      <c r="AD48" s="187"/>
      <c r="AE48" s="187"/>
      <c r="AF48" s="187"/>
      <c r="AG48" s="187"/>
      <c r="AH48" s="187"/>
      <c r="AI48" s="36">
        <f t="shared" si="3"/>
        <v>0</v>
      </c>
      <c r="AJ48" s="80">
        <f t="shared" si="6"/>
        <v>0</v>
      </c>
      <c r="AK48" s="80">
        <f t="shared" si="7"/>
        <v>0</v>
      </c>
    </row>
    <row r="49" spans="1:37" ht="24" customHeight="1">
      <c r="A49" s="36">
        <f>IF('様式 A-1'!$AL$1="","",'様式 A-1'!$AL$1)</f>
      </c>
      <c r="B49" s="78"/>
      <c r="C49" s="79">
        <f t="shared" si="4"/>
      </c>
      <c r="D49" s="79">
        <f t="shared" si="2"/>
      </c>
      <c r="E49" s="42">
        <f>'様式 A-1'!$D$7</f>
        <v>0</v>
      </c>
      <c r="F49" s="42">
        <f>'様式 A-1'!$D$8</f>
        <v>0</v>
      </c>
      <c r="G49" s="42" t="e">
        <f>'様式 WA-1（集計作業用）'!$D$6</f>
        <v>#N/A</v>
      </c>
      <c r="H49" s="36" t="str">
        <f>IF('様式 A-1'!$AI$1="","",'様式 A-1'!$AI$1)</f>
        <v>南関東</v>
      </c>
      <c r="I49" s="78" t="s">
        <v>166</v>
      </c>
      <c r="J49" s="56"/>
      <c r="K49" s="57"/>
      <c r="L49" s="56"/>
      <c r="M49" s="57"/>
      <c r="N49" s="36" t="s">
        <v>41</v>
      </c>
      <c r="O49" s="35"/>
      <c r="P49" s="435"/>
      <c r="Q49" s="33"/>
      <c r="R49" s="33"/>
      <c r="S49" s="33"/>
      <c r="T49" s="43"/>
      <c r="U49" s="33"/>
      <c r="V49" s="33"/>
      <c r="W49" s="33"/>
      <c r="X49" s="34"/>
      <c r="Y49" s="36">
        <f>IF(X49="","",DATEDIF(X49,'様式 A-1'!$G$2,"Y"))</f>
      </c>
      <c r="Z49" s="33"/>
      <c r="AA49" s="33">
        <f t="shared" si="8"/>
      </c>
      <c r="AB49" s="187"/>
      <c r="AC49" s="187"/>
      <c r="AD49" s="187"/>
      <c r="AE49" s="187"/>
      <c r="AF49" s="187"/>
      <c r="AG49" s="187"/>
      <c r="AH49" s="187"/>
      <c r="AI49" s="36">
        <f t="shared" si="3"/>
        <v>0</v>
      </c>
      <c r="AJ49" s="80">
        <f t="shared" si="6"/>
        <v>0</v>
      </c>
      <c r="AK49" s="80">
        <f t="shared" si="7"/>
        <v>0</v>
      </c>
    </row>
    <row r="50" spans="1:37" ht="24" customHeight="1">
      <c r="A50" s="36">
        <f>IF('様式 A-1'!$AL$1="","",'様式 A-1'!$AL$1)</f>
      </c>
      <c r="B50" s="78"/>
      <c r="C50" s="79">
        <f aca="true" t="shared" si="9" ref="C50:C89">IF(J50="","",TRIM(J50&amp;"　"&amp;K50))</f>
      </c>
      <c r="D50" s="79">
        <f aca="true" t="shared" si="10" ref="D50:D89">IF(J50="","",ASC(TRIM(L50&amp;" "&amp;M50)))</f>
      </c>
      <c r="E50" s="42">
        <f>'様式 A-1'!$D$7</f>
        <v>0</v>
      </c>
      <c r="F50" s="42">
        <f>'様式 A-1'!$D$8</f>
        <v>0</v>
      </c>
      <c r="G50" s="42" t="e">
        <f>'様式 WA-1（集計作業用）'!$D$6</f>
        <v>#N/A</v>
      </c>
      <c r="H50" s="36" t="str">
        <f>IF('様式 A-1'!$AI$1="","",'様式 A-1'!$AI$1)</f>
        <v>南関東</v>
      </c>
      <c r="I50" s="78" t="s">
        <v>167</v>
      </c>
      <c r="J50" s="56"/>
      <c r="K50" s="57"/>
      <c r="L50" s="56"/>
      <c r="M50" s="57"/>
      <c r="N50" s="36" t="s">
        <v>41</v>
      </c>
      <c r="O50" s="35"/>
      <c r="P50" s="435"/>
      <c r="Q50" s="33"/>
      <c r="R50" s="33"/>
      <c r="S50" s="33"/>
      <c r="T50" s="43"/>
      <c r="U50" s="33"/>
      <c r="V50" s="33"/>
      <c r="W50" s="33"/>
      <c r="X50" s="34"/>
      <c r="Y50" s="36">
        <f>IF(X50="","",DATEDIF(X50,'様式 A-1'!$G$2,"Y"))</f>
      </c>
      <c r="Z50" s="33"/>
      <c r="AA50" s="33">
        <f t="shared" si="8"/>
      </c>
      <c r="AB50" s="187"/>
      <c r="AC50" s="187"/>
      <c r="AD50" s="187"/>
      <c r="AE50" s="187"/>
      <c r="AF50" s="187"/>
      <c r="AG50" s="187"/>
      <c r="AH50" s="187"/>
      <c r="AI50" s="36">
        <f aca="true" t="shared" si="11" ref="AI50:AI89">COUNT(AB50:AH50)</f>
        <v>0</v>
      </c>
      <c r="AJ50" s="80">
        <f t="shared" si="6"/>
        <v>0</v>
      </c>
      <c r="AK50" s="80">
        <f aca="true" t="shared" si="12" ref="AK50:AK89">IF(AI50&lt;=$AP$154,0,AI50-$AP$154)</f>
        <v>0</v>
      </c>
    </row>
    <row r="51" spans="1:37" ht="24" customHeight="1">
      <c r="A51" s="36">
        <f>IF('様式 A-1'!$AL$1="","",'様式 A-1'!$AL$1)</f>
      </c>
      <c r="B51" s="78"/>
      <c r="C51" s="79">
        <f t="shared" si="9"/>
      </c>
      <c r="D51" s="79">
        <f t="shared" si="10"/>
      </c>
      <c r="E51" s="42">
        <f>'様式 A-1'!$D$7</f>
        <v>0</v>
      </c>
      <c r="F51" s="42">
        <f>'様式 A-1'!$D$8</f>
        <v>0</v>
      </c>
      <c r="G51" s="42" t="e">
        <f>'様式 WA-1（集計作業用）'!$D$6</f>
        <v>#N/A</v>
      </c>
      <c r="H51" s="36" t="str">
        <f>IF('様式 A-1'!$AI$1="","",'様式 A-1'!$AI$1)</f>
        <v>南関東</v>
      </c>
      <c r="I51" s="78" t="s">
        <v>168</v>
      </c>
      <c r="J51" s="56"/>
      <c r="K51" s="57"/>
      <c r="L51" s="56"/>
      <c r="M51" s="57"/>
      <c r="N51" s="36" t="s">
        <v>41</v>
      </c>
      <c r="O51" s="35"/>
      <c r="P51" s="435"/>
      <c r="Q51" s="33"/>
      <c r="R51" s="33"/>
      <c r="S51" s="33"/>
      <c r="T51" s="43"/>
      <c r="U51" s="33"/>
      <c r="V51" s="33"/>
      <c r="W51" s="33"/>
      <c r="X51" s="34"/>
      <c r="Y51" s="36">
        <f>IF(X51="","",DATEDIF(X51,'様式 A-1'!$G$2,"Y"))</f>
      </c>
      <c r="Z51" s="33"/>
      <c r="AA51" s="33">
        <f t="shared" si="8"/>
      </c>
      <c r="AB51" s="187"/>
      <c r="AC51" s="187"/>
      <c r="AD51" s="187"/>
      <c r="AE51" s="187"/>
      <c r="AF51" s="187"/>
      <c r="AG51" s="187"/>
      <c r="AH51" s="187"/>
      <c r="AI51" s="36">
        <f t="shared" si="11"/>
        <v>0</v>
      </c>
      <c r="AJ51" s="80">
        <f t="shared" si="6"/>
        <v>0</v>
      </c>
      <c r="AK51" s="80">
        <f t="shared" si="12"/>
        <v>0</v>
      </c>
    </row>
    <row r="52" spans="1:37" ht="24" customHeight="1">
      <c r="A52" s="36">
        <f>IF('様式 A-1'!$AL$1="","",'様式 A-1'!$AL$1)</f>
      </c>
      <c r="B52" s="78"/>
      <c r="C52" s="79">
        <f t="shared" si="9"/>
      </c>
      <c r="D52" s="79">
        <f t="shared" si="10"/>
      </c>
      <c r="E52" s="42">
        <f>'様式 A-1'!$D$7</f>
        <v>0</v>
      </c>
      <c r="F52" s="42">
        <f>'様式 A-1'!$D$8</f>
        <v>0</v>
      </c>
      <c r="G52" s="42" t="e">
        <f>'様式 WA-1（集計作業用）'!$D$6</f>
        <v>#N/A</v>
      </c>
      <c r="H52" s="36" t="str">
        <f>IF('様式 A-1'!$AI$1="","",'様式 A-1'!$AI$1)</f>
        <v>南関東</v>
      </c>
      <c r="I52" s="78" t="s">
        <v>169</v>
      </c>
      <c r="J52" s="56"/>
      <c r="K52" s="57"/>
      <c r="L52" s="56"/>
      <c r="M52" s="57"/>
      <c r="N52" s="36" t="s">
        <v>41</v>
      </c>
      <c r="O52" s="35"/>
      <c r="P52" s="435"/>
      <c r="Q52" s="33"/>
      <c r="R52" s="33"/>
      <c r="S52" s="33"/>
      <c r="T52" s="43"/>
      <c r="U52" s="33"/>
      <c r="V52" s="33"/>
      <c r="W52" s="33"/>
      <c r="X52" s="34"/>
      <c r="Y52" s="36">
        <f>IF(X52="","",DATEDIF(X52,'様式 A-1'!$G$2,"Y"))</f>
      </c>
      <c r="Z52" s="33"/>
      <c r="AA52" s="33">
        <f t="shared" si="8"/>
      </c>
      <c r="AB52" s="187"/>
      <c r="AC52" s="187"/>
      <c r="AD52" s="187"/>
      <c r="AE52" s="187"/>
      <c r="AF52" s="187"/>
      <c r="AG52" s="187"/>
      <c r="AH52" s="187"/>
      <c r="AI52" s="36">
        <f t="shared" si="11"/>
        <v>0</v>
      </c>
      <c r="AJ52" s="80">
        <f t="shared" si="6"/>
        <v>0</v>
      </c>
      <c r="AK52" s="80">
        <f t="shared" si="12"/>
        <v>0</v>
      </c>
    </row>
    <row r="53" spans="1:37" ht="24" customHeight="1">
      <c r="A53" s="36">
        <f>IF('様式 A-1'!$AL$1="","",'様式 A-1'!$AL$1)</f>
      </c>
      <c r="B53" s="78"/>
      <c r="C53" s="79">
        <f t="shared" si="9"/>
      </c>
      <c r="D53" s="79">
        <f t="shared" si="10"/>
      </c>
      <c r="E53" s="42">
        <f>'様式 A-1'!$D$7</f>
        <v>0</v>
      </c>
      <c r="F53" s="42">
        <f>'様式 A-1'!$D$8</f>
        <v>0</v>
      </c>
      <c r="G53" s="42" t="e">
        <f>'様式 WA-1（集計作業用）'!$D$6</f>
        <v>#N/A</v>
      </c>
      <c r="H53" s="36" t="str">
        <f>IF('様式 A-1'!$AI$1="","",'様式 A-1'!$AI$1)</f>
        <v>南関東</v>
      </c>
      <c r="I53" s="78" t="s">
        <v>170</v>
      </c>
      <c r="J53" s="56"/>
      <c r="K53" s="57"/>
      <c r="L53" s="56"/>
      <c r="M53" s="57"/>
      <c r="N53" s="36" t="s">
        <v>41</v>
      </c>
      <c r="O53" s="35"/>
      <c r="P53" s="435"/>
      <c r="Q53" s="33"/>
      <c r="R53" s="33"/>
      <c r="S53" s="33"/>
      <c r="T53" s="43"/>
      <c r="U53" s="33"/>
      <c r="V53" s="33"/>
      <c r="W53" s="33"/>
      <c r="X53" s="34"/>
      <c r="Y53" s="36">
        <f>IF(X53="","",DATEDIF(X53,'様式 A-1'!$G$2,"Y"))</f>
      </c>
      <c r="Z53" s="33"/>
      <c r="AA53" s="33">
        <f t="shared" si="8"/>
      </c>
      <c r="AB53" s="187"/>
      <c r="AC53" s="187"/>
      <c r="AD53" s="187"/>
      <c r="AE53" s="187"/>
      <c r="AF53" s="187"/>
      <c r="AG53" s="187"/>
      <c r="AH53" s="187"/>
      <c r="AI53" s="36">
        <f t="shared" si="11"/>
        <v>0</v>
      </c>
      <c r="AJ53" s="80">
        <f t="shared" si="6"/>
        <v>0</v>
      </c>
      <c r="AK53" s="80">
        <f t="shared" si="12"/>
        <v>0</v>
      </c>
    </row>
    <row r="54" spans="1:37" ht="24" customHeight="1">
      <c r="A54" s="36">
        <f>IF('様式 A-1'!$AL$1="","",'様式 A-1'!$AL$1)</f>
      </c>
      <c r="B54" s="78"/>
      <c r="C54" s="79">
        <f t="shared" si="9"/>
      </c>
      <c r="D54" s="79">
        <f t="shared" si="10"/>
      </c>
      <c r="E54" s="42">
        <f>'様式 A-1'!$D$7</f>
        <v>0</v>
      </c>
      <c r="F54" s="42">
        <f>'様式 A-1'!$D$8</f>
        <v>0</v>
      </c>
      <c r="G54" s="42" t="e">
        <f>'様式 WA-1（集計作業用）'!$D$6</f>
        <v>#N/A</v>
      </c>
      <c r="H54" s="36" t="str">
        <f>IF('様式 A-1'!$AI$1="","",'様式 A-1'!$AI$1)</f>
        <v>南関東</v>
      </c>
      <c r="I54" s="78" t="s">
        <v>171</v>
      </c>
      <c r="J54" s="56"/>
      <c r="K54" s="57"/>
      <c r="L54" s="56"/>
      <c r="M54" s="57"/>
      <c r="N54" s="36" t="s">
        <v>41</v>
      </c>
      <c r="O54" s="35"/>
      <c r="P54" s="435"/>
      <c r="Q54" s="33"/>
      <c r="R54" s="33"/>
      <c r="S54" s="33"/>
      <c r="T54" s="43"/>
      <c r="U54" s="33"/>
      <c r="V54" s="33"/>
      <c r="W54" s="33"/>
      <c r="X54" s="34"/>
      <c r="Y54" s="36">
        <f>IF(X54="","",DATEDIF(X54,'様式 A-1'!$G$2,"Y"))</f>
      </c>
      <c r="Z54" s="33"/>
      <c r="AA54" s="33">
        <f t="shared" si="8"/>
      </c>
      <c r="AB54" s="187"/>
      <c r="AC54" s="187"/>
      <c r="AD54" s="187"/>
      <c r="AE54" s="187"/>
      <c r="AF54" s="187"/>
      <c r="AG54" s="187"/>
      <c r="AH54" s="187"/>
      <c r="AI54" s="36">
        <f t="shared" si="11"/>
        <v>0</v>
      </c>
      <c r="AJ54" s="80">
        <f t="shared" si="6"/>
        <v>0</v>
      </c>
      <c r="AK54" s="80">
        <f t="shared" si="12"/>
        <v>0</v>
      </c>
    </row>
    <row r="55" spans="1:37" ht="24" customHeight="1">
      <c r="A55" s="36">
        <f>IF('様式 A-1'!$AL$1="","",'様式 A-1'!$AL$1)</f>
      </c>
      <c r="B55" s="78"/>
      <c r="C55" s="79">
        <f t="shared" si="9"/>
      </c>
      <c r="D55" s="79">
        <f t="shared" si="10"/>
      </c>
      <c r="E55" s="42">
        <f>'様式 A-1'!$D$7</f>
        <v>0</v>
      </c>
      <c r="F55" s="42">
        <f>'様式 A-1'!$D$8</f>
        <v>0</v>
      </c>
      <c r="G55" s="42" t="e">
        <f>'様式 WA-1（集計作業用）'!$D$6</f>
        <v>#N/A</v>
      </c>
      <c r="H55" s="36" t="str">
        <f>IF('様式 A-1'!$AI$1="","",'様式 A-1'!$AI$1)</f>
        <v>南関東</v>
      </c>
      <c r="I55" s="78" t="s">
        <v>172</v>
      </c>
      <c r="J55" s="56"/>
      <c r="K55" s="57"/>
      <c r="L55" s="56"/>
      <c r="M55" s="57"/>
      <c r="N55" s="36" t="s">
        <v>41</v>
      </c>
      <c r="O55" s="35"/>
      <c r="P55" s="435"/>
      <c r="Q55" s="33"/>
      <c r="R55" s="33"/>
      <c r="S55" s="33"/>
      <c r="T55" s="43"/>
      <c r="U55" s="33"/>
      <c r="V55" s="33"/>
      <c r="W55" s="33"/>
      <c r="X55" s="34"/>
      <c r="Y55" s="36">
        <f>IF(X55="","",DATEDIF(X55,'様式 A-1'!$G$2,"Y"))</f>
      </c>
      <c r="Z55" s="33"/>
      <c r="AA55" s="33">
        <f t="shared" si="8"/>
      </c>
      <c r="AB55" s="187"/>
      <c r="AC55" s="187"/>
      <c r="AD55" s="187"/>
      <c r="AE55" s="187"/>
      <c r="AF55" s="187"/>
      <c r="AG55" s="187"/>
      <c r="AH55" s="187"/>
      <c r="AI55" s="36">
        <f t="shared" si="11"/>
        <v>0</v>
      </c>
      <c r="AJ55" s="80">
        <f t="shared" si="6"/>
        <v>0</v>
      </c>
      <c r="AK55" s="80">
        <f t="shared" si="12"/>
        <v>0</v>
      </c>
    </row>
    <row r="56" spans="1:37" ht="24" customHeight="1">
      <c r="A56" s="36">
        <f>IF('様式 A-1'!$AL$1="","",'様式 A-1'!$AL$1)</f>
      </c>
      <c r="B56" s="78"/>
      <c r="C56" s="79">
        <f t="shared" si="9"/>
      </c>
      <c r="D56" s="79">
        <f t="shared" si="10"/>
      </c>
      <c r="E56" s="42">
        <f>'様式 A-1'!$D$7</f>
        <v>0</v>
      </c>
      <c r="F56" s="42">
        <f>'様式 A-1'!$D$8</f>
        <v>0</v>
      </c>
      <c r="G56" s="42" t="e">
        <f>'様式 WA-1（集計作業用）'!$D$6</f>
        <v>#N/A</v>
      </c>
      <c r="H56" s="36" t="str">
        <f>IF('様式 A-1'!$AI$1="","",'様式 A-1'!$AI$1)</f>
        <v>南関東</v>
      </c>
      <c r="I56" s="78" t="s">
        <v>173</v>
      </c>
      <c r="J56" s="56"/>
      <c r="K56" s="57"/>
      <c r="L56" s="56"/>
      <c r="M56" s="57"/>
      <c r="N56" s="36" t="s">
        <v>41</v>
      </c>
      <c r="O56" s="35"/>
      <c r="P56" s="435"/>
      <c r="Q56" s="33"/>
      <c r="R56" s="33"/>
      <c r="S56" s="33"/>
      <c r="T56" s="43"/>
      <c r="U56" s="33"/>
      <c r="V56" s="33"/>
      <c r="W56" s="33"/>
      <c r="X56" s="34"/>
      <c r="Y56" s="36">
        <f>IF(X56="","",DATEDIF(X56,'様式 A-1'!$G$2,"Y"))</f>
      </c>
      <c r="Z56" s="33"/>
      <c r="AA56" s="33">
        <f t="shared" si="8"/>
      </c>
      <c r="AB56" s="187"/>
      <c r="AC56" s="187"/>
      <c r="AD56" s="187"/>
      <c r="AE56" s="187"/>
      <c r="AF56" s="187"/>
      <c r="AG56" s="187"/>
      <c r="AH56" s="187"/>
      <c r="AI56" s="36">
        <f t="shared" si="11"/>
        <v>0</v>
      </c>
      <c r="AJ56" s="80">
        <f t="shared" si="6"/>
        <v>0</v>
      </c>
      <c r="AK56" s="80">
        <f t="shared" si="12"/>
        <v>0</v>
      </c>
    </row>
    <row r="57" spans="1:37" ht="24" customHeight="1">
      <c r="A57" s="36">
        <f>IF('様式 A-1'!$AL$1="","",'様式 A-1'!$AL$1)</f>
      </c>
      <c r="B57" s="78"/>
      <c r="C57" s="79">
        <f t="shared" si="9"/>
      </c>
      <c r="D57" s="79">
        <f t="shared" si="10"/>
      </c>
      <c r="E57" s="42">
        <f>'様式 A-1'!$D$7</f>
        <v>0</v>
      </c>
      <c r="F57" s="42">
        <f>'様式 A-1'!$D$8</f>
        <v>0</v>
      </c>
      <c r="G57" s="42" t="e">
        <f>'様式 WA-1（集計作業用）'!$D$6</f>
        <v>#N/A</v>
      </c>
      <c r="H57" s="36" t="str">
        <f>IF('様式 A-1'!$AI$1="","",'様式 A-1'!$AI$1)</f>
        <v>南関東</v>
      </c>
      <c r="I57" s="78" t="s">
        <v>174</v>
      </c>
      <c r="J57" s="56"/>
      <c r="K57" s="57"/>
      <c r="L57" s="56"/>
      <c r="M57" s="57"/>
      <c r="N57" s="36" t="s">
        <v>41</v>
      </c>
      <c r="O57" s="35"/>
      <c r="P57" s="435"/>
      <c r="Q57" s="33"/>
      <c r="R57" s="33"/>
      <c r="S57" s="33"/>
      <c r="T57" s="43"/>
      <c r="U57" s="33"/>
      <c r="V57" s="33"/>
      <c r="W57" s="33"/>
      <c r="X57" s="34"/>
      <c r="Y57" s="36">
        <f>IF(X57="","",DATEDIF(X57,'様式 A-1'!$G$2,"Y"))</f>
      </c>
      <c r="Z57" s="33"/>
      <c r="AA57" s="33">
        <f t="shared" si="8"/>
      </c>
      <c r="AB57" s="187"/>
      <c r="AC57" s="187"/>
      <c r="AD57" s="187"/>
      <c r="AE57" s="187"/>
      <c r="AF57" s="187"/>
      <c r="AG57" s="187"/>
      <c r="AH57" s="187"/>
      <c r="AI57" s="36">
        <f t="shared" si="11"/>
        <v>0</v>
      </c>
      <c r="AJ57" s="80">
        <f t="shared" si="6"/>
        <v>0</v>
      </c>
      <c r="AK57" s="80">
        <f t="shared" si="12"/>
        <v>0</v>
      </c>
    </row>
    <row r="58" spans="1:37" ht="24" customHeight="1">
      <c r="A58" s="36">
        <f>IF('様式 A-1'!$AL$1="","",'様式 A-1'!$AL$1)</f>
      </c>
      <c r="B58" s="78"/>
      <c r="C58" s="79">
        <f t="shared" si="9"/>
      </c>
      <c r="D58" s="79">
        <f t="shared" si="10"/>
      </c>
      <c r="E58" s="42">
        <f>'様式 A-1'!$D$7</f>
        <v>0</v>
      </c>
      <c r="F58" s="42">
        <f>'様式 A-1'!$D$8</f>
        <v>0</v>
      </c>
      <c r="G58" s="42" t="e">
        <f>'様式 WA-1（集計作業用）'!$D$6</f>
        <v>#N/A</v>
      </c>
      <c r="H58" s="36" t="str">
        <f>IF('様式 A-1'!$AI$1="","",'様式 A-1'!$AI$1)</f>
        <v>南関東</v>
      </c>
      <c r="I58" s="78" t="s">
        <v>175</v>
      </c>
      <c r="J58" s="56"/>
      <c r="K58" s="57"/>
      <c r="L58" s="56"/>
      <c r="M58" s="57"/>
      <c r="N58" s="36" t="s">
        <v>41</v>
      </c>
      <c r="O58" s="35"/>
      <c r="P58" s="435"/>
      <c r="Q58" s="33"/>
      <c r="R58" s="33"/>
      <c r="S58" s="33"/>
      <c r="T58" s="43"/>
      <c r="U58" s="33"/>
      <c r="V58" s="33"/>
      <c r="W58" s="33"/>
      <c r="X58" s="34"/>
      <c r="Y58" s="36">
        <f>IF(X58="","",DATEDIF(X58,'様式 A-1'!$G$2,"Y"))</f>
      </c>
      <c r="Z58" s="33"/>
      <c r="AA58" s="33">
        <f t="shared" si="8"/>
      </c>
      <c r="AB58" s="187"/>
      <c r="AC58" s="187"/>
      <c r="AD58" s="187"/>
      <c r="AE58" s="187"/>
      <c r="AF58" s="187"/>
      <c r="AG58" s="187"/>
      <c r="AH58" s="187"/>
      <c r="AI58" s="36">
        <f t="shared" si="11"/>
        <v>0</v>
      </c>
      <c r="AJ58" s="80">
        <f t="shared" si="6"/>
        <v>0</v>
      </c>
      <c r="AK58" s="80">
        <f t="shared" si="12"/>
        <v>0</v>
      </c>
    </row>
    <row r="59" spans="1:37" ht="24" customHeight="1">
      <c r="A59" s="36">
        <f>IF('様式 A-1'!$AL$1="","",'様式 A-1'!$AL$1)</f>
      </c>
      <c r="B59" s="78"/>
      <c r="C59" s="79">
        <f t="shared" si="9"/>
      </c>
      <c r="D59" s="79">
        <f t="shared" si="10"/>
      </c>
      <c r="E59" s="42">
        <f>'様式 A-1'!$D$7</f>
        <v>0</v>
      </c>
      <c r="F59" s="42">
        <f>'様式 A-1'!$D$8</f>
        <v>0</v>
      </c>
      <c r="G59" s="42" t="e">
        <f>'様式 WA-1（集計作業用）'!$D$6</f>
        <v>#N/A</v>
      </c>
      <c r="H59" s="36" t="str">
        <f>IF('様式 A-1'!$AI$1="","",'様式 A-1'!$AI$1)</f>
        <v>南関東</v>
      </c>
      <c r="I59" s="78" t="s">
        <v>176</v>
      </c>
      <c r="J59" s="56"/>
      <c r="K59" s="57"/>
      <c r="L59" s="56"/>
      <c r="M59" s="57"/>
      <c r="N59" s="36" t="s">
        <v>41</v>
      </c>
      <c r="O59" s="35"/>
      <c r="P59" s="435"/>
      <c r="Q59" s="33"/>
      <c r="R59" s="33"/>
      <c r="S59" s="33"/>
      <c r="T59" s="43"/>
      <c r="U59" s="33"/>
      <c r="V59" s="33"/>
      <c r="W59" s="33"/>
      <c r="X59" s="34"/>
      <c r="Y59" s="36">
        <f>IF(X59="","",DATEDIF(X59,'様式 A-1'!$G$2,"Y"))</f>
      </c>
      <c r="Z59" s="33"/>
      <c r="AA59" s="33">
        <f t="shared" si="8"/>
      </c>
      <c r="AB59" s="187"/>
      <c r="AC59" s="187"/>
      <c r="AD59" s="187"/>
      <c r="AE59" s="187"/>
      <c r="AF59" s="187"/>
      <c r="AG59" s="187"/>
      <c r="AH59" s="187"/>
      <c r="AI59" s="36">
        <f t="shared" si="11"/>
        <v>0</v>
      </c>
      <c r="AJ59" s="80">
        <f t="shared" si="6"/>
        <v>0</v>
      </c>
      <c r="AK59" s="80">
        <f t="shared" si="12"/>
        <v>0</v>
      </c>
    </row>
    <row r="60" spans="1:37" ht="24" customHeight="1">
      <c r="A60" s="36">
        <f>IF('様式 A-1'!$AL$1="","",'様式 A-1'!$AL$1)</f>
      </c>
      <c r="B60" s="78"/>
      <c r="C60" s="79">
        <f t="shared" si="9"/>
      </c>
      <c r="D60" s="79">
        <f t="shared" si="10"/>
      </c>
      <c r="E60" s="42">
        <f>'様式 A-1'!$D$7</f>
        <v>0</v>
      </c>
      <c r="F60" s="42">
        <f>'様式 A-1'!$D$8</f>
        <v>0</v>
      </c>
      <c r="G60" s="42" t="e">
        <f>'様式 WA-1（集計作業用）'!$D$6</f>
        <v>#N/A</v>
      </c>
      <c r="H60" s="36" t="str">
        <f>IF('様式 A-1'!$AI$1="","",'様式 A-1'!$AI$1)</f>
        <v>南関東</v>
      </c>
      <c r="I60" s="78" t="s">
        <v>177</v>
      </c>
      <c r="J60" s="56"/>
      <c r="K60" s="57"/>
      <c r="L60" s="56"/>
      <c r="M60" s="57"/>
      <c r="N60" s="36" t="s">
        <v>41</v>
      </c>
      <c r="O60" s="35"/>
      <c r="P60" s="435"/>
      <c r="Q60" s="33"/>
      <c r="R60" s="33"/>
      <c r="S60" s="33"/>
      <c r="T60" s="43"/>
      <c r="U60" s="33"/>
      <c r="V60" s="33"/>
      <c r="W60" s="33"/>
      <c r="X60" s="34"/>
      <c r="Y60" s="36">
        <f>IF(X60="","",DATEDIF(X60,'様式 A-1'!$G$2,"Y"))</f>
      </c>
      <c r="Z60" s="33"/>
      <c r="AA60" s="33">
        <f t="shared" si="8"/>
      </c>
      <c r="AB60" s="187"/>
      <c r="AC60" s="187"/>
      <c r="AD60" s="187"/>
      <c r="AE60" s="187"/>
      <c r="AF60" s="187"/>
      <c r="AG60" s="187"/>
      <c r="AH60" s="187"/>
      <c r="AI60" s="36">
        <f t="shared" si="11"/>
        <v>0</v>
      </c>
      <c r="AJ60" s="80">
        <f t="shared" si="6"/>
        <v>0</v>
      </c>
      <c r="AK60" s="80">
        <f t="shared" si="12"/>
        <v>0</v>
      </c>
    </row>
    <row r="61" spans="1:37" ht="24" customHeight="1">
      <c r="A61" s="36">
        <f>IF('様式 A-1'!$AL$1="","",'様式 A-1'!$AL$1)</f>
      </c>
      <c r="B61" s="78"/>
      <c r="C61" s="79">
        <f t="shared" si="9"/>
      </c>
      <c r="D61" s="79">
        <f t="shared" si="10"/>
      </c>
      <c r="E61" s="42">
        <f>'様式 A-1'!$D$7</f>
        <v>0</v>
      </c>
      <c r="F61" s="42">
        <f>'様式 A-1'!$D$8</f>
        <v>0</v>
      </c>
      <c r="G61" s="42" t="e">
        <f>'様式 WA-1（集計作業用）'!$D$6</f>
        <v>#N/A</v>
      </c>
      <c r="H61" s="36" t="str">
        <f>IF('様式 A-1'!$AI$1="","",'様式 A-1'!$AI$1)</f>
        <v>南関東</v>
      </c>
      <c r="I61" s="78" t="s">
        <v>178</v>
      </c>
      <c r="J61" s="56"/>
      <c r="K61" s="57"/>
      <c r="L61" s="56"/>
      <c r="M61" s="57"/>
      <c r="N61" s="36" t="s">
        <v>41</v>
      </c>
      <c r="O61" s="35"/>
      <c r="P61" s="435"/>
      <c r="Q61" s="33"/>
      <c r="R61" s="33"/>
      <c r="S61" s="33"/>
      <c r="T61" s="43"/>
      <c r="U61" s="33"/>
      <c r="V61" s="33"/>
      <c r="W61" s="33"/>
      <c r="X61" s="34"/>
      <c r="Y61" s="36">
        <f>IF(X61="","",DATEDIF(X61,'様式 A-1'!$G$2,"Y"))</f>
      </c>
      <c r="Z61" s="33"/>
      <c r="AA61" s="33">
        <f t="shared" si="8"/>
      </c>
      <c r="AB61" s="187"/>
      <c r="AC61" s="187"/>
      <c r="AD61" s="187"/>
      <c r="AE61" s="187"/>
      <c r="AF61" s="187"/>
      <c r="AG61" s="187"/>
      <c r="AH61" s="187"/>
      <c r="AI61" s="36">
        <f t="shared" si="11"/>
        <v>0</v>
      </c>
      <c r="AJ61" s="80">
        <f t="shared" si="6"/>
        <v>0</v>
      </c>
      <c r="AK61" s="80">
        <f t="shared" si="12"/>
        <v>0</v>
      </c>
    </row>
    <row r="62" spans="1:37" ht="24" customHeight="1">
      <c r="A62" s="36">
        <f>IF('様式 A-1'!$AL$1="","",'様式 A-1'!$AL$1)</f>
      </c>
      <c r="B62" s="78"/>
      <c r="C62" s="79">
        <f t="shared" si="9"/>
      </c>
      <c r="D62" s="79">
        <f t="shared" si="10"/>
      </c>
      <c r="E62" s="42">
        <f>'様式 A-1'!$D$7</f>
        <v>0</v>
      </c>
      <c r="F62" s="42">
        <f>'様式 A-1'!$D$8</f>
        <v>0</v>
      </c>
      <c r="G62" s="42" t="e">
        <f>'様式 WA-1（集計作業用）'!$D$6</f>
        <v>#N/A</v>
      </c>
      <c r="H62" s="36" t="str">
        <f>IF('様式 A-1'!$AI$1="","",'様式 A-1'!$AI$1)</f>
        <v>南関東</v>
      </c>
      <c r="I62" s="78" t="s">
        <v>179</v>
      </c>
      <c r="J62" s="56"/>
      <c r="K62" s="57"/>
      <c r="L62" s="56"/>
      <c r="M62" s="57"/>
      <c r="N62" s="36" t="s">
        <v>41</v>
      </c>
      <c r="O62" s="35"/>
      <c r="P62" s="435"/>
      <c r="Q62" s="33"/>
      <c r="R62" s="33"/>
      <c r="S62" s="33"/>
      <c r="T62" s="43"/>
      <c r="U62" s="33"/>
      <c r="V62" s="33"/>
      <c r="W62" s="33"/>
      <c r="X62" s="34"/>
      <c r="Y62" s="36">
        <f>IF(X62="","",DATEDIF(X62,'様式 A-1'!$G$2,"Y"))</f>
      </c>
      <c r="Z62" s="33"/>
      <c r="AA62" s="33">
        <f t="shared" si="8"/>
      </c>
      <c r="AB62" s="187"/>
      <c r="AC62" s="187"/>
      <c r="AD62" s="187"/>
      <c r="AE62" s="187"/>
      <c r="AF62" s="187"/>
      <c r="AG62" s="187"/>
      <c r="AH62" s="187"/>
      <c r="AI62" s="36">
        <f t="shared" si="11"/>
        <v>0</v>
      </c>
      <c r="AJ62" s="80">
        <f t="shared" si="6"/>
        <v>0</v>
      </c>
      <c r="AK62" s="80">
        <f t="shared" si="12"/>
        <v>0</v>
      </c>
    </row>
    <row r="63" spans="1:37" ht="24" customHeight="1">
      <c r="A63" s="36">
        <f>IF('様式 A-1'!$AL$1="","",'様式 A-1'!$AL$1)</f>
      </c>
      <c r="B63" s="78"/>
      <c r="C63" s="79">
        <f t="shared" si="9"/>
      </c>
      <c r="D63" s="79">
        <f t="shared" si="10"/>
      </c>
      <c r="E63" s="42">
        <f>'様式 A-1'!$D$7</f>
        <v>0</v>
      </c>
      <c r="F63" s="42">
        <f>'様式 A-1'!$D$8</f>
        <v>0</v>
      </c>
      <c r="G63" s="42" t="e">
        <f>'様式 WA-1（集計作業用）'!$D$6</f>
        <v>#N/A</v>
      </c>
      <c r="H63" s="36" t="str">
        <f>IF('様式 A-1'!$AI$1="","",'様式 A-1'!$AI$1)</f>
        <v>南関東</v>
      </c>
      <c r="I63" s="78" t="s">
        <v>180</v>
      </c>
      <c r="J63" s="56"/>
      <c r="K63" s="57"/>
      <c r="L63" s="56"/>
      <c r="M63" s="57"/>
      <c r="N63" s="36" t="s">
        <v>41</v>
      </c>
      <c r="O63" s="35"/>
      <c r="P63" s="435"/>
      <c r="Q63" s="33"/>
      <c r="R63" s="33"/>
      <c r="S63" s="33"/>
      <c r="T63" s="43"/>
      <c r="U63" s="33"/>
      <c r="V63" s="33"/>
      <c r="W63" s="33"/>
      <c r="X63" s="34"/>
      <c r="Y63" s="36">
        <f>IF(X63="","",DATEDIF(X63,'様式 A-1'!$G$2,"Y"))</f>
      </c>
      <c r="Z63" s="33"/>
      <c r="AA63" s="33">
        <f t="shared" si="8"/>
      </c>
      <c r="AB63" s="187"/>
      <c r="AC63" s="187"/>
      <c r="AD63" s="187"/>
      <c r="AE63" s="187"/>
      <c r="AF63" s="187"/>
      <c r="AG63" s="187"/>
      <c r="AH63" s="187"/>
      <c r="AI63" s="36">
        <f t="shared" si="11"/>
        <v>0</v>
      </c>
      <c r="AJ63" s="80">
        <f t="shared" si="6"/>
        <v>0</v>
      </c>
      <c r="AK63" s="80">
        <f t="shared" si="12"/>
        <v>0</v>
      </c>
    </row>
    <row r="64" spans="1:37" ht="24" customHeight="1">
      <c r="A64" s="36">
        <f>IF('様式 A-1'!$AL$1="","",'様式 A-1'!$AL$1)</f>
      </c>
      <c r="B64" s="78"/>
      <c r="C64" s="79">
        <f t="shared" si="9"/>
      </c>
      <c r="D64" s="79">
        <f t="shared" si="10"/>
      </c>
      <c r="E64" s="42">
        <f>'様式 A-1'!$D$7</f>
        <v>0</v>
      </c>
      <c r="F64" s="42">
        <f>'様式 A-1'!$D$8</f>
        <v>0</v>
      </c>
      <c r="G64" s="42" t="e">
        <f>'様式 WA-1（集計作業用）'!$D$6</f>
        <v>#N/A</v>
      </c>
      <c r="H64" s="36" t="str">
        <f>IF('様式 A-1'!$AI$1="","",'様式 A-1'!$AI$1)</f>
        <v>南関東</v>
      </c>
      <c r="I64" s="78" t="s">
        <v>181</v>
      </c>
      <c r="J64" s="56"/>
      <c r="K64" s="57"/>
      <c r="L64" s="56"/>
      <c r="M64" s="57"/>
      <c r="N64" s="36" t="s">
        <v>41</v>
      </c>
      <c r="O64" s="35"/>
      <c r="P64" s="435"/>
      <c r="Q64" s="33"/>
      <c r="R64" s="33"/>
      <c r="S64" s="33"/>
      <c r="T64" s="43"/>
      <c r="U64" s="33"/>
      <c r="V64" s="33"/>
      <c r="W64" s="33"/>
      <c r="X64" s="34"/>
      <c r="Y64" s="36">
        <f>IF(X64="","",DATEDIF(X64,'様式 A-1'!$G$2,"Y"))</f>
      </c>
      <c r="Z64" s="33"/>
      <c r="AA64" s="33">
        <f t="shared" si="8"/>
      </c>
      <c r="AB64" s="187"/>
      <c r="AC64" s="187"/>
      <c r="AD64" s="187"/>
      <c r="AE64" s="187"/>
      <c r="AF64" s="187"/>
      <c r="AG64" s="187"/>
      <c r="AH64" s="187"/>
      <c r="AI64" s="36">
        <f t="shared" si="11"/>
        <v>0</v>
      </c>
      <c r="AJ64" s="80">
        <f t="shared" si="6"/>
        <v>0</v>
      </c>
      <c r="AK64" s="80">
        <f t="shared" si="12"/>
        <v>0</v>
      </c>
    </row>
    <row r="65" spans="1:37" ht="24" customHeight="1">
      <c r="A65" s="36">
        <f>IF('様式 A-1'!$AL$1="","",'様式 A-1'!$AL$1)</f>
      </c>
      <c r="B65" s="78"/>
      <c r="C65" s="79">
        <f t="shared" si="9"/>
      </c>
      <c r="D65" s="79">
        <f t="shared" si="10"/>
      </c>
      <c r="E65" s="42">
        <f>'様式 A-1'!$D$7</f>
        <v>0</v>
      </c>
      <c r="F65" s="42">
        <f>'様式 A-1'!$D$8</f>
        <v>0</v>
      </c>
      <c r="G65" s="42" t="e">
        <f>'様式 WA-1（集計作業用）'!$D$6</f>
        <v>#N/A</v>
      </c>
      <c r="H65" s="36" t="str">
        <f>IF('様式 A-1'!$AI$1="","",'様式 A-1'!$AI$1)</f>
        <v>南関東</v>
      </c>
      <c r="I65" s="78" t="s">
        <v>182</v>
      </c>
      <c r="J65" s="56"/>
      <c r="K65" s="57"/>
      <c r="L65" s="56"/>
      <c r="M65" s="57"/>
      <c r="N65" s="36" t="s">
        <v>41</v>
      </c>
      <c r="O65" s="35"/>
      <c r="P65" s="435"/>
      <c r="Q65" s="33"/>
      <c r="R65" s="33"/>
      <c r="S65" s="33"/>
      <c r="T65" s="43"/>
      <c r="U65" s="33"/>
      <c r="V65" s="33"/>
      <c r="W65" s="33"/>
      <c r="X65" s="34"/>
      <c r="Y65" s="36">
        <f>IF(X65="","",DATEDIF(X65,'様式 A-1'!$G$2,"Y"))</f>
      </c>
      <c r="Z65" s="33"/>
      <c r="AA65" s="33">
        <f t="shared" si="8"/>
      </c>
      <c r="AB65" s="187"/>
      <c r="AC65" s="187"/>
      <c r="AD65" s="187"/>
      <c r="AE65" s="187"/>
      <c r="AF65" s="187"/>
      <c r="AG65" s="187"/>
      <c r="AH65" s="187"/>
      <c r="AI65" s="36">
        <f t="shared" si="11"/>
        <v>0</v>
      </c>
      <c r="AJ65" s="80">
        <f t="shared" si="6"/>
        <v>0</v>
      </c>
      <c r="AK65" s="80">
        <f t="shared" si="12"/>
        <v>0</v>
      </c>
    </row>
    <row r="66" spans="1:37" ht="24" customHeight="1">
      <c r="A66" s="36">
        <f>IF('様式 A-1'!$AL$1="","",'様式 A-1'!$AL$1)</f>
      </c>
      <c r="B66" s="78"/>
      <c r="C66" s="79">
        <f t="shared" si="9"/>
      </c>
      <c r="D66" s="79">
        <f t="shared" si="10"/>
      </c>
      <c r="E66" s="42">
        <f>'様式 A-1'!$D$7</f>
        <v>0</v>
      </c>
      <c r="F66" s="42">
        <f>'様式 A-1'!$D$8</f>
        <v>0</v>
      </c>
      <c r="G66" s="42" t="e">
        <f>'様式 WA-1（集計作業用）'!$D$6</f>
        <v>#N/A</v>
      </c>
      <c r="H66" s="36" t="str">
        <f>IF('様式 A-1'!$AI$1="","",'様式 A-1'!$AI$1)</f>
        <v>南関東</v>
      </c>
      <c r="I66" s="78" t="s">
        <v>183</v>
      </c>
      <c r="J66" s="56"/>
      <c r="K66" s="57"/>
      <c r="L66" s="56"/>
      <c r="M66" s="57"/>
      <c r="N66" s="36" t="s">
        <v>41</v>
      </c>
      <c r="O66" s="35"/>
      <c r="P66" s="435"/>
      <c r="Q66" s="33"/>
      <c r="R66" s="33"/>
      <c r="S66" s="33"/>
      <c r="T66" s="43"/>
      <c r="U66" s="33"/>
      <c r="V66" s="33"/>
      <c r="W66" s="33"/>
      <c r="X66" s="34"/>
      <c r="Y66" s="36">
        <f>IF(X66="","",DATEDIF(X66,'様式 A-1'!$G$2,"Y"))</f>
      </c>
      <c r="Z66" s="33"/>
      <c r="AA66" s="33">
        <f t="shared" si="8"/>
      </c>
      <c r="AB66" s="187"/>
      <c r="AC66" s="187"/>
      <c r="AD66" s="187"/>
      <c r="AE66" s="187"/>
      <c r="AF66" s="187"/>
      <c r="AG66" s="187"/>
      <c r="AH66" s="187"/>
      <c r="AI66" s="36">
        <f t="shared" si="11"/>
        <v>0</v>
      </c>
      <c r="AJ66" s="80">
        <f t="shared" si="6"/>
        <v>0</v>
      </c>
      <c r="AK66" s="80">
        <f t="shared" si="12"/>
        <v>0</v>
      </c>
    </row>
    <row r="67" spans="1:37" ht="24" customHeight="1">
      <c r="A67" s="36">
        <f>IF('様式 A-1'!$AL$1="","",'様式 A-1'!$AL$1)</f>
      </c>
      <c r="B67" s="78"/>
      <c r="C67" s="79">
        <f t="shared" si="9"/>
      </c>
      <c r="D67" s="79">
        <f t="shared" si="10"/>
      </c>
      <c r="E67" s="42">
        <f>'様式 A-1'!$D$7</f>
        <v>0</v>
      </c>
      <c r="F67" s="42">
        <f>'様式 A-1'!$D$8</f>
        <v>0</v>
      </c>
      <c r="G67" s="42" t="e">
        <f>'様式 WA-1（集計作業用）'!$D$6</f>
        <v>#N/A</v>
      </c>
      <c r="H67" s="36" t="str">
        <f>IF('様式 A-1'!$AI$1="","",'様式 A-1'!$AI$1)</f>
        <v>南関東</v>
      </c>
      <c r="I67" s="78" t="s">
        <v>184</v>
      </c>
      <c r="J67" s="56"/>
      <c r="K67" s="57"/>
      <c r="L67" s="56"/>
      <c r="M67" s="57"/>
      <c r="N67" s="36" t="s">
        <v>41</v>
      </c>
      <c r="O67" s="35"/>
      <c r="P67" s="435"/>
      <c r="Q67" s="33"/>
      <c r="R67" s="33"/>
      <c r="S67" s="33"/>
      <c r="T67" s="43"/>
      <c r="U67" s="33"/>
      <c r="V67" s="33"/>
      <c r="W67" s="33"/>
      <c r="X67" s="34"/>
      <c r="Y67" s="36">
        <f>IF(X67="","",DATEDIF(X67,'様式 A-1'!$G$2,"Y"))</f>
      </c>
      <c r="Z67" s="33"/>
      <c r="AA67" s="33">
        <f t="shared" si="8"/>
      </c>
      <c r="AB67" s="187"/>
      <c r="AC67" s="187"/>
      <c r="AD67" s="187"/>
      <c r="AE67" s="187"/>
      <c r="AF67" s="187"/>
      <c r="AG67" s="187"/>
      <c r="AH67" s="187"/>
      <c r="AI67" s="36">
        <f t="shared" si="11"/>
        <v>0</v>
      </c>
      <c r="AJ67" s="80">
        <f t="shared" si="6"/>
        <v>0</v>
      </c>
      <c r="AK67" s="80">
        <f t="shared" si="12"/>
        <v>0</v>
      </c>
    </row>
    <row r="68" spans="1:37" ht="24" customHeight="1">
      <c r="A68" s="36">
        <f>IF('様式 A-1'!$AL$1="","",'様式 A-1'!$AL$1)</f>
      </c>
      <c r="B68" s="78"/>
      <c r="C68" s="79">
        <f t="shared" si="9"/>
      </c>
      <c r="D68" s="79">
        <f t="shared" si="10"/>
      </c>
      <c r="E68" s="42">
        <f>'様式 A-1'!$D$7</f>
        <v>0</v>
      </c>
      <c r="F68" s="42">
        <f>'様式 A-1'!$D$8</f>
        <v>0</v>
      </c>
      <c r="G68" s="42" t="e">
        <f>'様式 WA-1（集計作業用）'!$D$6</f>
        <v>#N/A</v>
      </c>
      <c r="H68" s="36" t="str">
        <f>IF('様式 A-1'!$AI$1="","",'様式 A-1'!$AI$1)</f>
        <v>南関東</v>
      </c>
      <c r="I68" s="78" t="s">
        <v>185</v>
      </c>
      <c r="J68" s="56"/>
      <c r="K68" s="57"/>
      <c r="L68" s="56"/>
      <c r="M68" s="57"/>
      <c r="N68" s="36" t="s">
        <v>41</v>
      </c>
      <c r="O68" s="35"/>
      <c r="P68" s="435"/>
      <c r="Q68" s="33"/>
      <c r="R68" s="33"/>
      <c r="S68" s="33"/>
      <c r="T68" s="43"/>
      <c r="U68" s="33"/>
      <c r="V68" s="33"/>
      <c r="W68" s="33"/>
      <c r="X68" s="34"/>
      <c r="Y68" s="36">
        <f>IF(X68="","",DATEDIF(X68,'様式 A-1'!$G$2,"Y"))</f>
      </c>
      <c r="Z68" s="33"/>
      <c r="AA68" s="33">
        <f t="shared" si="8"/>
      </c>
      <c r="AB68" s="187"/>
      <c r="AC68" s="187"/>
      <c r="AD68" s="187"/>
      <c r="AE68" s="187"/>
      <c r="AF68" s="187"/>
      <c r="AG68" s="187"/>
      <c r="AH68" s="187"/>
      <c r="AI68" s="36">
        <f t="shared" si="11"/>
        <v>0</v>
      </c>
      <c r="AJ68" s="80">
        <f t="shared" si="6"/>
        <v>0</v>
      </c>
      <c r="AK68" s="80">
        <f t="shared" si="12"/>
        <v>0</v>
      </c>
    </row>
    <row r="69" spans="1:37" ht="24" customHeight="1">
      <c r="A69" s="36">
        <f>IF('様式 A-1'!$AL$1="","",'様式 A-1'!$AL$1)</f>
      </c>
      <c r="B69" s="78"/>
      <c r="C69" s="79">
        <f t="shared" si="9"/>
      </c>
      <c r="D69" s="79">
        <f t="shared" si="10"/>
      </c>
      <c r="E69" s="42">
        <f>'様式 A-1'!$D$7</f>
        <v>0</v>
      </c>
      <c r="F69" s="42">
        <f>'様式 A-1'!$D$8</f>
        <v>0</v>
      </c>
      <c r="G69" s="42" t="e">
        <f>'様式 WA-1（集計作業用）'!$D$6</f>
        <v>#N/A</v>
      </c>
      <c r="H69" s="36" t="str">
        <f>IF('様式 A-1'!$AI$1="","",'様式 A-1'!$AI$1)</f>
        <v>南関東</v>
      </c>
      <c r="I69" s="78" t="s">
        <v>186</v>
      </c>
      <c r="J69" s="56"/>
      <c r="K69" s="57"/>
      <c r="L69" s="56"/>
      <c r="M69" s="57"/>
      <c r="N69" s="36" t="s">
        <v>41</v>
      </c>
      <c r="O69" s="35"/>
      <c r="P69" s="435"/>
      <c r="Q69" s="33"/>
      <c r="R69" s="33"/>
      <c r="S69" s="33"/>
      <c r="T69" s="43"/>
      <c r="U69" s="33"/>
      <c r="V69" s="33"/>
      <c r="W69" s="33"/>
      <c r="X69" s="34"/>
      <c r="Y69" s="36">
        <f>IF(X69="","",DATEDIF(X69,'様式 A-1'!$G$2,"Y"))</f>
      </c>
      <c r="Z69" s="33"/>
      <c r="AA69" s="33">
        <f t="shared" si="8"/>
      </c>
      <c r="AB69" s="187"/>
      <c r="AC69" s="187"/>
      <c r="AD69" s="187"/>
      <c r="AE69" s="187"/>
      <c r="AF69" s="187"/>
      <c r="AG69" s="187"/>
      <c r="AH69" s="187"/>
      <c r="AI69" s="36">
        <f t="shared" si="11"/>
        <v>0</v>
      </c>
      <c r="AJ69" s="80">
        <f t="shared" si="6"/>
        <v>0</v>
      </c>
      <c r="AK69" s="80">
        <f t="shared" si="12"/>
        <v>0</v>
      </c>
    </row>
    <row r="70" spans="1:37" ht="24" customHeight="1">
      <c r="A70" s="36">
        <f>IF('様式 A-1'!$AL$1="","",'様式 A-1'!$AL$1)</f>
      </c>
      <c r="B70" s="78"/>
      <c r="C70" s="79">
        <f t="shared" si="9"/>
      </c>
      <c r="D70" s="79">
        <f t="shared" si="10"/>
      </c>
      <c r="E70" s="42">
        <f>'様式 A-1'!$D$7</f>
        <v>0</v>
      </c>
      <c r="F70" s="42">
        <f>'様式 A-1'!$D$8</f>
        <v>0</v>
      </c>
      <c r="G70" s="42" t="e">
        <f>'様式 WA-1（集計作業用）'!$D$6</f>
        <v>#N/A</v>
      </c>
      <c r="H70" s="36" t="str">
        <f>IF('様式 A-1'!$AI$1="","",'様式 A-1'!$AI$1)</f>
        <v>南関東</v>
      </c>
      <c r="I70" s="78" t="s">
        <v>187</v>
      </c>
      <c r="J70" s="56"/>
      <c r="K70" s="57"/>
      <c r="L70" s="56"/>
      <c r="M70" s="57"/>
      <c r="N70" s="36" t="s">
        <v>41</v>
      </c>
      <c r="O70" s="35"/>
      <c r="P70" s="435"/>
      <c r="Q70" s="33"/>
      <c r="R70" s="33"/>
      <c r="S70" s="33"/>
      <c r="T70" s="43"/>
      <c r="U70" s="33"/>
      <c r="V70" s="33"/>
      <c r="W70" s="33"/>
      <c r="X70" s="34"/>
      <c r="Y70" s="36">
        <f>IF(X70="","",DATEDIF(X70,'様式 A-1'!$G$2,"Y"))</f>
      </c>
      <c r="Z70" s="33"/>
      <c r="AA70" s="33">
        <f t="shared" si="8"/>
      </c>
      <c r="AB70" s="187"/>
      <c r="AC70" s="187"/>
      <c r="AD70" s="187"/>
      <c r="AE70" s="187"/>
      <c r="AF70" s="187"/>
      <c r="AG70" s="187"/>
      <c r="AH70" s="187"/>
      <c r="AI70" s="36">
        <f t="shared" si="11"/>
        <v>0</v>
      </c>
      <c r="AJ70" s="80">
        <f t="shared" si="6"/>
        <v>0</v>
      </c>
      <c r="AK70" s="80">
        <f t="shared" si="12"/>
        <v>0</v>
      </c>
    </row>
    <row r="71" spans="1:37" ht="24" customHeight="1">
      <c r="A71" s="36">
        <f>IF('様式 A-1'!$AL$1="","",'様式 A-1'!$AL$1)</f>
      </c>
      <c r="B71" s="78"/>
      <c r="C71" s="79">
        <f t="shared" si="9"/>
      </c>
      <c r="D71" s="79">
        <f t="shared" si="10"/>
      </c>
      <c r="E71" s="42">
        <f>'様式 A-1'!$D$7</f>
        <v>0</v>
      </c>
      <c r="F71" s="42">
        <f>'様式 A-1'!$D$8</f>
        <v>0</v>
      </c>
      <c r="G71" s="42" t="e">
        <f>'様式 WA-1（集計作業用）'!$D$6</f>
        <v>#N/A</v>
      </c>
      <c r="H71" s="36" t="str">
        <f>IF('様式 A-1'!$AI$1="","",'様式 A-1'!$AI$1)</f>
        <v>南関東</v>
      </c>
      <c r="I71" s="78" t="s">
        <v>188</v>
      </c>
      <c r="J71" s="56"/>
      <c r="K71" s="57"/>
      <c r="L71" s="56"/>
      <c r="M71" s="57"/>
      <c r="N71" s="36" t="s">
        <v>41</v>
      </c>
      <c r="O71" s="35"/>
      <c r="P71" s="435"/>
      <c r="Q71" s="33"/>
      <c r="R71" s="33"/>
      <c r="S71" s="33"/>
      <c r="T71" s="43"/>
      <c r="U71" s="33"/>
      <c r="V71" s="33"/>
      <c r="W71" s="33"/>
      <c r="X71" s="34"/>
      <c r="Y71" s="36">
        <f>IF(X71="","",DATEDIF(X71,'様式 A-1'!$G$2,"Y"))</f>
      </c>
      <c r="Z71" s="33"/>
      <c r="AA71" s="33">
        <f t="shared" si="8"/>
      </c>
      <c r="AB71" s="187"/>
      <c r="AC71" s="187"/>
      <c r="AD71" s="187"/>
      <c r="AE71" s="187"/>
      <c r="AF71" s="187"/>
      <c r="AG71" s="187"/>
      <c r="AH71" s="187"/>
      <c r="AI71" s="36">
        <f t="shared" si="11"/>
        <v>0</v>
      </c>
      <c r="AJ71" s="80">
        <f t="shared" si="6"/>
        <v>0</v>
      </c>
      <c r="AK71" s="80">
        <f t="shared" si="12"/>
        <v>0</v>
      </c>
    </row>
    <row r="72" spans="1:37" ht="24" customHeight="1">
      <c r="A72" s="36">
        <f>IF('様式 A-1'!$AL$1="","",'様式 A-1'!$AL$1)</f>
      </c>
      <c r="B72" s="78"/>
      <c r="C72" s="79">
        <f t="shared" si="9"/>
      </c>
      <c r="D72" s="79">
        <f t="shared" si="10"/>
      </c>
      <c r="E72" s="42">
        <f>'様式 A-1'!$D$7</f>
        <v>0</v>
      </c>
      <c r="F72" s="42">
        <f>'様式 A-1'!$D$8</f>
        <v>0</v>
      </c>
      <c r="G72" s="42" t="e">
        <f>'様式 WA-1（集計作業用）'!$D$6</f>
        <v>#N/A</v>
      </c>
      <c r="H72" s="36" t="str">
        <f>IF('様式 A-1'!$AI$1="","",'様式 A-1'!$AI$1)</f>
        <v>南関東</v>
      </c>
      <c r="I72" s="78" t="s">
        <v>189</v>
      </c>
      <c r="J72" s="56"/>
      <c r="K72" s="57"/>
      <c r="L72" s="56"/>
      <c r="M72" s="57"/>
      <c r="N72" s="36" t="s">
        <v>41</v>
      </c>
      <c r="O72" s="35"/>
      <c r="P72" s="435"/>
      <c r="Q72" s="33"/>
      <c r="R72" s="33"/>
      <c r="S72" s="33"/>
      <c r="T72" s="43"/>
      <c r="U72" s="33"/>
      <c r="V72" s="33"/>
      <c r="W72" s="33"/>
      <c r="X72" s="34"/>
      <c r="Y72" s="36">
        <f>IF(X72="","",DATEDIF(X72,'様式 A-1'!$G$2,"Y"))</f>
      </c>
      <c r="Z72" s="33"/>
      <c r="AA72" s="33">
        <f t="shared" si="8"/>
      </c>
      <c r="AB72" s="187"/>
      <c r="AC72" s="187"/>
      <c r="AD72" s="187"/>
      <c r="AE72" s="187"/>
      <c r="AF72" s="187"/>
      <c r="AG72" s="187"/>
      <c r="AH72" s="187"/>
      <c r="AI72" s="36">
        <f t="shared" si="11"/>
        <v>0</v>
      </c>
      <c r="AJ72" s="80">
        <f t="shared" si="6"/>
        <v>0</v>
      </c>
      <c r="AK72" s="80">
        <f t="shared" si="12"/>
        <v>0</v>
      </c>
    </row>
    <row r="73" spans="1:37" ht="24" customHeight="1">
      <c r="A73" s="36">
        <f>IF('様式 A-1'!$AL$1="","",'様式 A-1'!$AL$1)</f>
      </c>
      <c r="B73" s="78"/>
      <c r="C73" s="79">
        <f t="shared" si="9"/>
      </c>
      <c r="D73" s="79">
        <f t="shared" si="10"/>
      </c>
      <c r="E73" s="42">
        <f>'様式 A-1'!$D$7</f>
        <v>0</v>
      </c>
      <c r="F73" s="42">
        <f>'様式 A-1'!$D$8</f>
        <v>0</v>
      </c>
      <c r="G73" s="42" t="e">
        <f>'様式 WA-1（集計作業用）'!$D$6</f>
        <v>#N/A</v>
      </c>
      <c r="H73" s="36" t="str">
        <f>IF('様式 A-1'!$AI$1="","",'様式 A-1'!$AI$1)</f>
        <v>南関東</v>
      </c>
      <c r="I73" s="78" t="s">
        <v>190</v>
      </c>
      <c r="J73" s="56"/>
      <c r="K73" s="57"/>
      <c r="L73" s="56"/>
      <c r="M73" s="57"/>
      <c r="N73" s="36" t="s">
        <v>41</v>
      </c>
      <c r="O73" s="35"/>
      <c r="P73" s="435"/>
      <c r="Q73" s="33"/>
      <c r="R73" s="33"/>
      <c r="S73" s="33"/>
      <c r="T73" s="43"/>
      <c r="U73" s="33"/>
      <c r="V73" s="33"/>
      <c r="W73" s="33"/>
      <c r="X73" s="34"/>
      <c r="Y73" s="36">
        <f>IF(X73="","",DATEDIF(X73,'様式 A-1'!$G$2,"Y"))</f>
      </c>
      <c r="Z73" s="33"/>
      <c r="AA73" s="33">
        <f t="shared" si="8"/>
      </c>
      <c r="AB73" s="187"/>
      <c r="AC73" s="187"/>
      <c r="AD73" s="187"/>
      <c r="AE73" s="187"/>
      <c r="AF73" s="187"/>
      <c r="AG73" s="187"/>
      <c r="AH73" s="187"/>
      <c r="AI73" s="36">
        <f t="shared" si="11"/>
        <v>0</v>
      </c>
      <c r="AJ73" s="80">
        <f t="shared" si="6"/>
        <v>0</v>
      </c>
      <c r="AK73" s="80">
        <f t="shared" si="12"/>
        <v>0</v>
      </c>
    </row>
    <row r="74" spans="1:37" ht="24" customHeight="1">
      <c r="A74" s="36">
        <f>IF('様式 A-1'!$AL$1="","",'様式 A-1'!$AL$1)</f>
      </c>
      <c r="B74" s="78"/>
      <c r="C74" s="79">
        <f t="shared" si="9"/>
      </c>
      <c r="D74" s="79">
        <f t="shared" si="10"/>
      </c>
      <c r="E74" s="42">
        <f>'様式 A-1'!$D$7</f>
        <v>0</v>
      </c>
      <c r="F74" s="42">
        <f>'様式 A-1'!$D$8</f>
        <v>0</v>
      </c>
      <c r="G74" s="42" t="e">
        <f>'様式 WA-1（集計作業用）'!$D$6</f>
        <v>#N/A</v>
      </c>
      <c r="H74" s="36" t="str">
        <f>IF('様式 A-1'!$AI$1="","",'様式 A-1'!$AI$1)</f>
        <v>南関東</v>
      </c>
      <c r="I74" s="78" t="s">
        <v>191</v>
      </c>
      <c r="J74" s="56"/>
      <c r="K74" s="57"/>
      <c r="L74" s="56"/>
      <c r="M74" s="57"/>
      <c r="N74" s="36" t="s">
        <v>41</v>
      </c>
      <c r="O74" s="35"/>
      <c r="P74" s="435"/>
      <c r="Q74" s="33"/>
      <c r="R74" s="33"/>
      <c r="S74" s="33"/>
      <c r="T74" s="43"/>
      <c r="U74" s="33"/>
      <c r="V74" s="33"/>
      <c r="W74" s="33"/>
      <c r="X74" s="34"/>
      <c r="Y74" s="36">
        <f>IF(X74="","",DATEDIF(X74,'様式 A-1'!$G$2,"Y"))</f>
      </c>
      <c r="Z74" s="33"/>
      <c r="AA74" s="33">
        <f aca="true" t="shared" si="13" ref="AA74:AA105">IF(AND(J74&lt;&gt;"",OR(K74="",L74="",M74="",O74="",P74="",T74="",W74="",X74="",Z74="")),"×情報不足","")</f>
      </c>
      <c r="AB74" s="187"/>
      <c r="AC74" s="187"/>
      <c r="AD74" s="187"/>
      <c r="AE74" s="187"/>
      <c r="AF74" s="187"/>
      <c r="AG74" s="187"/>
      <c r="AH74" s="187"/>
      <c r="AI74" s="36">
        <f t="shared" si="11"/>
        <v>0</v>
      </c>
      <c r="AJ74" s="80">
        <f t="shared" si="6"/>
        <v>0</v>
      </c>
      <c r="AK74" s="80">
        <f t="shared" si="12"/>
        <v>0</v>
      </c>
    </row>
    <row r="75" spans="1:37" ht="24" customHeight="1">
      <c r="A75" s="36">
        <f>IF('様式 A-1'!$AL$1="","",'様式 A-1'!$AL$1)</f>
      </c>
      <c r="B75" s="78"/>
      <c r="C75" s="79">
        <f t="shared" si="9"/>
      </c>
      <c r="D75" s="79">
        <f t="shared" si="10"/>
      </c>
      <c r="E75" s="42">
        <f>'様式 A-1'!$D$7</f>
        <v>0</v>
      </c>
      <c r="F75" s="42">
        <f>'様式 A-1'!$D$8</f>
        <v>0</v>
      </c>
      <c r="G75" s="42" t="e">
        <f>'様式 WA-1（集計作業用）'!$D$6</f>
        <v>#N/A</v>
      </c>
      <c r="H75" s="36" t="str">
        <f>IF('様式 A-1'!$AI$1="","",'様式 A-1'!$AI$1)</f>
        <v>南関東</v>
      </c>
      <c r="I75" s="78" t="s">
        <v>192</v>
      </c>
      <c r="J75" s="56"/>
      <c r="K75" s="57"/>
      <c r="L75" s="56"/>
      <c r="M75" s="57"/>
      <c r="N75" s="36" t="s">
        <v>41</v>
      </c>
      <c r="O75" s="35"/>
      <c r="P75" s="435"/>
      <c r="Q75" s="33"/>
      <c r="R75" s="33"/>
      <c r="S75" s="33"/>
      <c r="T75" s="43"/>
      <c r="U75" s="33"/>
      <c r="V75" s="33"/>
      <c r="W75" s="33"/>
      <c r="X75" s="34"/>
      <c r="Y75" s="36">
        <f>IF(X75="","",DATEDIF(X75,'様式 A-1'!$G$2,"Y"))</f>
      </c>
      <c r="Z75" s="33"/>
      <c r="AA75" s="33">
        <f t="shared" si="13"/>
      </c>
      <c r="AB75" s="187"/>
      <c r="AC75" s="187"/>
      <c r="AD75" s="187"/>
      <c r="AE75" s="187"/>
      <c r="AF75" s="187"/>
      <c r="AG75" s="187"/>
      <c r="AH75" s="187"/>
      <c r="AI75" s="36">
        <f t="shared" si="11"/>
        <v>0</v>
      </c>
      <c r="AJ75" s="80">
        <f t="shared" si="6"/>
        <v>0</v>
      </c>
      <c r="AK75" s="80">
        <f t="shared" si="12"/>
        <v>0</v>
      </c>
    </row>
    <row r="76" spans="1:37" ht="24" customHeight="1">
      <c r="A76" s="36">
        <f>IF('様式 A-1'!$AL$1="","",'様式 A-1'!$AL$1)</f>
      </c>
      <c r="B76" s="78"/>
      <c r="C76" s="79">
        <f t="shared" si="9"/>
      </c>
      <c r="D76" s="79">
        <f t="shared" si="10"/>
      </c>
      <c r="E76" s="42">
        <f>'様式 A-1'!$D$7</f>
        <v>0</v>
      </c>
      <c r="F76" s="42">
        <f>'様式 A-1'!$D$8</f>
        <v>0</v>
      </c>
      <c r="G76" s="42" t="e">
        <f>'様式 WA-1（集計作業用）'!$D$6</f>
        <v>#N/A</v>
      </c>
      <c r="H76" s="36" t="str">
        <f>IF('様式 A-1'!$AI$1="","",'様式 A-1'!$AI$1)</f>
        <v>南関東</v>
      </c>
      <c r="I76" s="78" t="s">
        <v>193</v>
      </c>
      <c r="J76" s="56"/>
      <c r="K76" s="57"/>
      <c r="L76" s="56"/>
      <c r="M76" s="57"/>
      <c r="N76" s="36" t="s">
        <v>41</v>
      </c>
      <c r="O76" s="35"/>
      <c r="P76" s="435"/>
      <c r="Q76" s="33"/>
      <c r="R76" s="33"/>
      <c r="S76" s="33"/>
      <c r="T76" s="43"/>
      <c r="U76" s="33"/>
      <c r="V76" s="33"/>
      <c r="W76" s="33"/>
      <c r="X76" s="34"/>
      <c r="Y76" s="36">
        <f>IF(X76="","",DATEDIF(X76,'様式 A-1'!$G$2,"Y"))</f>
      </c>
      <c r="Z76" s="33"/>
      <c r="AA76" s="33">
        <f t="shared" si="13"/>
      </c>
      <c r="AB76" s="187"/>
      <c r="AC76" s="187"/>
      <c r="AD76" s="187"/>
      <c r="AE76" s="187"/>
      <c r="AF76" s="187"/>
      <c r="AG76" s="187"/>
      <c r="AH76" s="187"/>
      <c r="AI76" s="36">
        <f t="shared" si="11"/>
        <v>0</v>
      </c>
      <c r="AJ76" s="80">
        <f t="shared" si="6"/>
        <v>0</v>
      </c>
      <c r="AK76" s="80">
        <f t="shared" si="12"/>
        <v>0</v>
      </c>
    </row>
    <row r="77" spans="1:37" ht="24" customHeight="1">
      <c r="A77" s="36">
        <f>IF('様式 A-1'!$AL$1="","",'様式 A-1'!$AL$1)</f>
      </c>
      <c r="B77" s="78"/>
      <c r="C77" s="79">
        <f t="shared" si="9"/>
      </c>
      <c r="D77" s="79">
        <f t="shared" si="10"/>
      </c>
      <c r="E77" s="42">
        <f>'様式 A-1'!$D$7</f>
        <v>0</v>
      </c>
      <c r="F77" s="42">
        <f>'様式 A-1'!$D$8</f>
        <v>0</v>
      </c>
      <c r="G77" s="42" t="e">
        <f>'様式 WA-1（集計作業用）'!$D$6</f>
        <v>#N/A</v>
      </c>
      <c r="H77" s="36" t="str">
        <f>IF('様式 A-1'!$AI$1="","",'様式 A-1'!$AI$1)</f>
        <v>南関東</v>
      </c>
      <c r="I77" s="78" t="s">
        <v>194</v>
      </c>
      <c r="J77" s="56"/>
      <c r="K77" s="57"/>
      <c r="L77" s="56"/>
      <c r="M77" s="57"/>
      <c r="N77" s="36" t="s">
        <v>41</v>
      </c>
      <c r="O77" s="35"/>
      <c r="P77" s="435"/>
      <c r="Q77" s="33"/>
      <c r="R77" s="33"/>
      <c r="S77" s="33"/>
      <c r="T77" s="43"/>
      <c r="U77" s="33"/>
      <c r="V77" s="33"/>
      <c r="W77" s="33"/>
      <c r="X77" s="34"/>
      <c r="Y77" s="36">
        <f>IF(X77="","",DATEDIF(X77,'様式 A-1'!$G$2,"Y"))</f>
      </c>
      <c r="Z77" s="33"/>
      <c r="AA77" s="33">
        <f t="shared" si="13"/>
      </c>
      <c r="AB77" s="187"/>
      <c r="AC77" s="187"/>
      <c r="AD77" s="187"/>
      <c r="AE77" s="187"/>
      <c r="AF77" s="187"/>
      <c r="AG77" s="187"/>
      <c r="AH77" s="187"/>
      <c r="AI77" s="36">
        <f t="shared" si="11"/>
        <v>0</v>
      </c>
      <c r="AJ77" s="80">
        <f t="shared" si="6"/>
        <v>0</v>
      </c>
      <c r="AK77" s="80">
        <f t="shared" si="12"/>
        <v>0</v>
      </c>
    </row>
    <row r="78" spans="1:37" ht="24" customHeight="1">
      <c r="A78" s="36">
        <f>IF('様式 A-1'!$AL$1="","",'様式 A-1'!$AL$1)</f>
      </c>
      <c r="B78" s="78"/>
      <c r="C78" s="79">
        <f t="shared" si="9"/>
      </c>
      <c r="D78" s="79">
        <f t="shared" si="10"/>
      </c>
      <c r="E78" s="42">
        <f>'様式 A-1'!$D$7</f>
        <v>0</v>
      </c>
      <c r="F78" s="42">
        <f>'様式 A-1'!$D$8</f>
        <v>0</v>
      </c>
      <c r="G78" s="42" t="e">
        <f>'様式 WA-1（集計作業用）'!$D$6</f>
        <v>#N/A</v>
      </c>
      <c r="H78" s="36" t="str">
        <f>IF('様式 A-1'!$AI$1="","",'様式 A-1'!$AI$1)</f>
        <v>南関東</v>
      </c>
      <c r="I78" s="78" t="s">
        <v>195</v>
      </c>
      <c r="J78" s="56"/>
      <c r="K78" s="57"/>
      <c r="L78" s="56"/>
      <c r="M78" s="57"/>
      <c r="N78" s="36" t="s">
        <v>41</v>
      </c>
      <c r="O78" s="35"/>
      <c r="P78" s="435"/>
      <c r="Q78" s="33"/>
      <c r="R78" s="33"/>
      <c r="S78" s="33"/>
      <c r="T78" s="43"/>
      <c r="U78" s="33"/>
      <c r="V78" s="33"/>
      <c r="W78" s="33"/>
      <c r="X78" s="34"/>
      <c r="Y78" s="36">
        <f>IF(X78="","",DATEDIF(X78,'様式 A-1'!$G$2,"Y"))</f>
      </c>
      <c r="Z78" s="33"/>
      <c r="AA78" s="33">
        <f t="shared" si="13"/>
      </c>
      <c r="AB78" s="187"/>
      <c r="AC78" s="187"/>
      <c r="AD78" s="187"/>
      <c r="AE78" s="187"/>
      <c r="AF78" s="187"/>
      <c r="AG78" s="187"/>
      <c r="AH78" s="187"/>
      <c r="AI78" s="36">
        <f t="shared" si="11"/>
        <v>0</v>
      </c>
      <c r="AJ78" s="80">
        <f t="shared" si="6"/>
        <v>0</v>
      </c>
      <c r="AK78" s="80">
        <f t="shared" si="12"/>
        <v>0</v>
      </c>
    </row>
    <row r="79" spans="1:37" ht="24" customHeight="1">
      <c r="A79" s="36">
        <f>IF('様式 A-1'!$AL$1="","",'様式 A-1'!$AL$1)</f>
      </c>
      <c r="B79" s="78"/>
      <c r="C79" s="79">
        <f t="shared" si="9"/>
      </c>
      <c r="D79" s="79">
        <f t="shared" si="10"/>
      </c>
      <c r="E79" s="42">
        <f>'様式 A-1'!$D$7</f>
        <v>0</v>
      </c>
      <c r="F79" s="42">
        <f>'様式 A-1'!$D$8</f>
        <v>0</v>
      </c>
      <c r="G79" s="42" t="e">
        <f>'様式 WA-1（集計作業用）'!$D$6</f>
        <v>#N/A</v>
      </c>
      <c r="H79" s="36" t="str">
        <f>IF('様式 A-1'!$AI$1="","",'様式 A-1'!$AI$1)</f>
        <v>南関東</v>
      </c>
      <c r="I79" s="78" t="s">
        <v>196</v>
      </c>
      <c r="J79" s="56"/>
      <c r="K79" s="57"/>
      <c r="L79" s="56"/>
      <c r="M79" s="57"/>
      <c r="N79" s="36" t="s">
        <v>41</v>
      </c>
      <c r="O79" s="35"/>
      <c r="P79" s="435"/>
      <c r="Q79" s="33"/>
      <c r="R79" s="33"/>
      <c r="S79" s="33"/>
      <c r="T79" s="43"/>
      <c r="U79" s="33"/>
      <c r="V79" s="33"/>
      <c r="W79" s="33"/>
      <c r="X79" s="34"/>
      <c r="Y79" s="36">
        <f>IF(X79="","",DATEDIF(X79,'様式 A-1'!$G$2,"Y"))</f>
      </c>
      <c r="Z79" s="33"/>
      <c r="AA79" s="33">
        <f t="shared" si="13"/>
      </c>
      <c r="AB79" s="187"/>
      <c r="AC79" s="187"/>
      <c r="AD79" s="187"/>
      <c r="AE79" s="187"/>
      <c r="AF79" s="187"/>
      <c r="AG79" s="187"/>
      <c r="AH79" s="187"/>
      <c r="AI79" s="36">
        <f t="shared" si="11"/>
        <v>0</v>
      </c>
      <c r="AJ79" s="80">
        <f t="shared" si="6"/>
        <v>0</v>
      </c>
      <c r="AK79" s="80">
        <f t="shared" si="12"/>
        <v>0</v>
      </c>
    </row>
    <row r="80" spans="1:37" ht="24" customHeight="1">
      <c r="A80" s="36">
        <f>IF('様式 A-1'!$AL$1="","",'様式 A-1'!$AL$1)</f>
      </c>
      <c r="B80" s="78"/>
      <c r="C80" s="79">
        <f t="shared" si="9"/>
      </c>
      <c r="D80" s="79">
        <f t="shared" si="10"/>
      </c>
      <c r="E80" s="42">
        <f>'様式 A-1'!$D$7</f>
        <v>0</v>
      </c>
      <c r="F80" s="42">
        <f>'様式 A-1'!$D$8</f>
        <v>0</v>
      </c>
      <c r="G80" s="42" t="e">
        <f>'様式 WA-1（集計作業用）'!$D$6</f>
        <v>#N/A</v>
      </c>
      <c r="H80" s="36" t="str">
        <f>IF('様式 A-1'!$AI$1="","",'様式 A-1'!$AI$1)</f>
        <v>南関東</v>
      </c>
      <c r="I80" s="78" t="s">
        <v>197</v>
      </c>
      <c r="J80" s="56"/>
      <c r="K80" s="57"/>
      <c r="L80" s="56"/>
      <c r="M80" s="57"/>
      <c r="N80" s="36" t="s">
        <v>41</v>
      </c>
      <c r="O80" s="35"/>
      <c r="P80" s="435"/>
      <c r="Q80" s="33"/>
      <c r="R80" s="33"/>
      <c r="S80" s="33"/>
      <c r="T80" s="43"/>
      <c r="U80" s="33"/>
      <c r="V80" s="33"/>
      <c r="W80" s="33"/>
      <c r="X80" s="34"/>
      <c r="Y80" s="36">
        <f>IF(X80="","",DATEDIF(X80,'様式 A-1'!$G$2,"Y"))</f>
      </c>
      <c r="Z80" s="33"/>
      <c r="AA80" s="33">
        <f t="shared" si="13"/>
      </c>
      <c r="AB80" s="187"/>
      <c r="AC80" s="187"/>
      <c r="AD80" s="187"/>
      <c r="AE80" s="187"/>
      <c r="AF80" s="187"/>
      <c r="AG80" s="187"/>
      <c r="AH80" s="187"/>
      <c r="AI80" s="36">
        <f t="shared" si="11"/>
        <v>0</v>
      </c>
      <c r="AJ80" s="80">
        <f t="shared" si="6"/>
        <v>0</v>
      </c>
      <c r="AK80" s="80">
        <f t="shared" si="12"/>
        <v>0</v>
      </c>
    </row>
    <row r="81" spans="1:37" ht="24" customHeight="1">
      <c r="A81" s="36">
        <f>IF('様式 A-1'!$AL$1="","",'様式 A-1'!$AL$1)</f>
      </c>
      <c r="B81" s="78"/>
      <c r="C81" s="79">
        <f t="shared" si="9"/>
      </c>
      <c r="D81" s="79">
        <f t="shared" si="10"/>
      </c>
      <c r="E81" s="42">
        <f>'様式 A-1'!$D$7</f>
        <v>0</v>
      </c>
      <c r="F81" s="42">
        <f>'様式 A-1'!$D$8</f>
        <v>0</v>
      </c>
      <c r="G81" s="42" t="e">
        <f>'様式 WA-1（集計作業用）'!$D$6</f>
        <v>#N/A</v>
      </c>
      <c r="H81" s="36" t="str">
        <f>IF('様式 A-1'!$AI$1="","",'様式 A-1'!$AI$1)</f>
        <v>南関東</v>
      </c>
      <c r="I81" s="78" t="s">
        <v>198</v>
      </c>
      <c r="J81" s="56"/>
      <c r="K81" s="57"/>
      <c r="L81" s="56"/>
      <c r="M81" s="57"/>
      <c r="N81" s="36" t="s">
        <v>41</v>
      </c>
      <c r="O81" s="35"/>
      <c r="P81" s="435"/>
      <c r="Q81" s="33"/>
      <c r="R81" s="33"/>
      <c r="S81" s="33"/>
      <c r="T81" s="43"/>
      <c r="U81" s="33"/>
      <c r="V81" s="33"/>
      <c r="W81" s="33"/>
      <c r="X81" s="34"/>
      <c r="Y81" s="36">
        <f>IF(X81="","",DATEDIF(X81,'様式 A-1'!$G$2,"Y"))</f>
      </c>
      <c r="Z81" s="33"/>
      <c r="AA81" s="33">
        <f t="shared" si="13"/>
      </c>
      <c r="AB81" s="187"/>
      <c r="AC81" s="187"/>
      <c r="AD81" s="187"/>
      <c r="AE81" s="187"/>
      <c r="AF81" s="187"/>
      <c r="AG81" s="187"/>
      <c r="AH81" s="187"/>
      <c r="AI81" s="36">
        <f t="shared" si="11"/>
        <v>0</v>
      </c>
      <c r="AJ81" s="80">
        <f t="shared" si="6"/>
        <v>0</v>
      </c>
      <c r="AK81" s="80">
        <f t="shared" si="12"/>
        <v>0</v>
      </c>
    </row>
    <row r="82" spans="1:37" ht="24" customHeight="1">
      <c r="A82" s="36">
        <f>IF('様式 A-1'!$AL$1="","",'様式 A-1'!$AL$1)</f>
      </c>
      <c r="B82" s="78"/>
      <c r="C82" s="79">
        <f t="shared" si="9"/>
      </c>
      <c r="D82" s="79">
        <f t="shared" si="10"/>
      </c>
      <c r="E82" s="42">
        <f>'様式 A-1'!$D$7</f>
        <v>0</v>
      </c>
      <c r="F82" s="42">
        <f>'様式 A-1'!$D$8</f>
        <v>0</v>
      </c>
      <c r="G82" s="42" t="e">
        <f>'様式 WA-1（集計作業用）'!$D$6</f>
        <v>#N/A</v>
      </c>
      <c r="H82" s="36" t="str">
        <f>IF('様式 A-1'!$AI$1="","",'様式 A-1'!$AI$1)</f>
        <v>南関東</v>
      </c>
      <c r="I82" s="78" t="s">
        <v>199</v>
      </c>
      <c r="J82" s="56"/>
      <c r="K82" s="57"/>
      <c r="L82" s="56"/>
      <c r="M82" s="57"/>
      <c r="N82" s="36" t="s">
        <v>41</v>
      </c>
      <c r="O82" s="35"/>
      <c r="P82" s="435"/>
      <c r="Q82" s="33"/>
      <c r="R82" s="33"/>
      <c r="S82" s="33"/>
      <c r="T82" s="43"/>
      <c r="U82" s="33"/>
      <c r="V82" s="33"/>
      <c r="W82" s="33"/>
      <c r="X82" s="34"/>
      <c r="Y82" s="36">
        <f>IF(X82="","",DATEDIF(X82,'様式 A-1'!$G$2,"Y"))</f>
      </c>
      <c r="Z82" s="33"/>
      <c r="AA82" s="33">
        <f t="shared" si="13"/>
      </c>
      <c r="AB82" s="187"/>
      <c r="AC82" s="187"/>
      <c r="AD82" s="187"/>
      <c r="AE82" s="187"/>
      <c r="AF82" s="187"/>
      <c r="AG82" s="187"/>
      <c r="AH82" s="187"/>
      <c r="AI82" s="36">
        <f t="shared" si="11"/>
        <v>0</v>
      </c>
      <c r="AJ82" s="80">
        <f t="shared" si="6"/>
        <v>0</v>
      </c>
      <c r="AK82" s="80">
        <f t="shared" si="12"/>
        <v>0</v>
      </c>
    </row>
    <row r="83" spans="1:37" ht="24" customHeight="1">
      <c r="A83" s="36">
        <f>IF('様式 A-1'!$AL$1="","",'様式 A-1'!$AL$1)</f>
      </c>
      <c r="B83" s="78"/>
      <c r="C83" s="79">
        <f t="shared" si="9"/>
      </c>
      <c r="D83" s="79">
        <f t="shared" si="10"/>
      </c>
      <c r="E83" s="42">
        <f>'様式 A-1'!$D$7</f>
        <v>0</v>
      </c>
      <c r="F83" s="42">
        <f>'様式 A-1'!$D$8</f>
        <v>0</v>
      </c>
      <c r="G83" s="42" t="e">
        <f>'様式 WA-1（集計作業用）'!$D$6</f>
        <v>#N/A</v>
      </c>
      <c r="H83" s="36" t="str">
        <f>IF('様式 A-1'!$AI$1="","",'様式 A-1'!$AI$1)</f>
        <v>南関東</v>
      </c>
      <c r="I83" s="78" t="s">
        <v>200</v>
      </c>
      <c r="J83" s="56"/>
      <c r="K83" s="57"/>
      <c r="L83" s="56"/>
      <c r="M83" s="57"/>
      <c r="N83" s="36" t="s">
        <v>41</v>
      </c>
      <c r="O83" s="35"/>
      <c r="P83" s="435"/>
      <c r="Q83" s="33"/>
      <c r="R83" s="33"/>
      <c r="S83" s="33"/>
      <c r="T83" s="43"/>
      <c r="U83" s="33"/>
      <c r="V83" s="33"/>
      <c r="W83" s="33"/>
      <c r="X83" s="34"/>
      <c r="Y83" s="36">
        <f>IF(X83="","",DATEDIF(X83,'様式 A-1'!$G$2,"Y"))</f>
      </c>
      <c r="Z83" s="33"/>
      <c r="AA83" s="33">
        <f t="shared" si="13"/>
      </c>
      <c r="AB83" s="187"/>
      <c r="AC83" s="187"/>
      <c r="AD83" s="187"/>
      <c r="AE83" s="187"/>
      <c r="AF83" s="187"/>
      <c r="AG83" s="187"/>
      <c r="AH83" s="187"/>
      <c r="AI83" s="36">
        <f t="shared" si="11"/>
        <v>0</v>
      </c>
      <c r="AJ83" s="80">
        <f t="shared" si="6"/>
        <v>0</v>
      </c>
      <c r="AK83" s="80">
        <f t="shared" si="12"/>
        <v>0</v>
      </c>
    </row>
    <row r="84" spans="1:37" ht="24" customHeight="1">
      <c r="A84" s="36">
        <f>IF('様式 A-1'!$AL$1="","",'様式 A-1'!$AL$1)</f>
      </c>
      <c r="B84" s="78"/>
      <c r="C84" s="79">
        <f t="shared" si="9"/>
      </c>
      <c r="D84" s="79">
        <f t="shared" si="10"/>
      </c>
      <c r="E84" s="42">
        <f>'様式 A-1'!$D$7</f>
        <v>0</v>
      </c>
      <c r="F84" s="42">
        <f>'様式 A-1'!$D$8</f>
        <v>0</v>
      </c>
      <c r="G84" s="42" t="e">
        <f>'様式 WA-1（集計作業用）'!$D$6</f>
        <v>#N/A</v>
      </c>
      <c r="H84" s="36" t="str">
        <f>IF('様式 A-1'!$AI$1="","",'様式 A-1'!$AI$1)</f>
        <v>南関東</v>
      </c>
      <c r="I84" s="78" t="s">
        <v>201</v>
      </c>
      <c r="J84" s="56"/>
      <c r="K84" s="57"/>
      <c r="L84" s="56"/>
      <c r="M84" s="57"/>
      <c r="N84" s="36" t="s">
        <v>41</v>
      </c>
      <c r="O84" s="35"/>
      <c r="P84" s="435"/>
      <c r="Q84" s="33"/>
      <c r="R84" s="33"/>
      <c r="S84" s="33"/>
      <c r="T84" s="43"/>
      <c r="U84" s="33"/>
      <c r="V84" s="33"/>
      <c r="W84" s="33"/>
      <c r="X84" s="34"/>
      <c r="Y84" s="36">
        <f>IF(X84="","",DATEDIF(X84,'様式 A-1'!$G$2,"Y"))</f>
      </c>
      <c r="Z84" s="33"/>
      <c r="AA84" s="33">
        <f t="shared" si="13"/>
      </c>
      <c r="AB84" s="187"/>
      <c r="AC84" s="187"/>
      <c r="AD84" s="187"/>
      <c r="AE84" s="187"/>
      <c r="AF84" s="187"/>
      <c r="AG84" s="187"/>
      <c r="AH84" s="187"/>
      <c r="AI84" s="36">
        <f t="shared" si="11"/>
        <v>0</v>
      </c>
      <c r="AJ84" s="80">
        <f t="shared" si="6"/>
        <v>0</v>
      </c>
      <c r="AK84" s="80">
        <f t="shared" si="12"/>
        <v>0</v>
      </c>
    </row>
    <row r="85" spans="1:37" ht="24" customHeight="1">
      <c r="A85" s="36">
        <f>IF('様式 A-1'!$AL$1="","",'様式 A-1'!$AL$1)</f>
      </c>
      <c r="B85" s="78"/>
      <c r="C85" s="79">
        <f t="shared" si="9"/>
      </c>
      <c r="D85" s="79">
        <f t="shared" si="10"/>
      </c>
      <c r="E85" s="42">
        <f>'様式 A-1'!$D$7</f>
        <v>0</v>
      </c>
      <c r="F85" s="42">
        <f>'様式 A-1'!$D$8</f>
        <v>0</v>
      </c>
      <c r="G85" s="42" t="e">
        <f>'様式 WA-1（集計作業用）'!$D$6</f>
        <v>#N/A</v>
      </c>
      <c r="H85" s="36" t="str">
        <f>IF('様式 A-1'!$AI$1="","",'様式 A-1'!$AI$1)</f>
        <v>南関東</v>
      </c>
      <c r="I85" s="78" t="s">
        <v>202</v>
      </c>
      <c r="J85" s="56"/>
      <c r="K85" s="57"/>
      <c r="L85" s="56"/>
      <c r="M85" s="57"/>
      <c r="N85" s="36" t="s">
        <v>41</v>
      </c>
      <c r="O85" s="35"/>
      <c r="P85" s="435"/>
      <c r="Q85" s="33"/>
      <c r="R85" s="33"/>
      <c r="S85" s="33"/>
      <c r="T85" s="43"/>
      <c r="U85" s="33"/>
      <c r="V85" s="33"/>
      <c r="W85" s="33"/>
      <c r="X85" s="34"/>
      <c r="Y85" s="36">
        <f>IF(X85="","",DATEDIF(X85,'様式 A-1'!$G$2,"Y"))</f>
      </c>
      <c r="Z85" s="33"/>
      <c r="AA85" s="33">
        <f t="shared" si="13"/>
      </c>
      <c r="AB85" s="187"/>
      <c r="AC85" s="187"/>
      <c r="AD85" s="187"/>
      <c r="AE85" s="187"/>
      <c r="AF85" s="187"/>
      <c r="AG85" s="187"/>
      <c r="AH85" s="187"/>
      <c r="AI85" s="36">
        <f t="shared" si="11"/>
        <v>0</v>
      </c>
      <c r="AJ85" s="80">
        <f t="shared" si="6"/>
        <v>0</v>
      </c>
      <c r="AK85" s="80">
        <f t="shared" si="12"/>
        <v>0</v>
      </c>
    </row>
    <row r="86" spans="1:37" ht="24" customHeight="1">
      <c r="A86" s="36">
        <f>IF('様式 A-1'!$AL$1="","",'様式 A-1'!$AL$1)</f>
      </c>
      <c r="B86" s="78"/>
      <c r="C86" s="79">
        <f t="shared" si="9"/>
      </c>
      <c r="D86" s="79">
        <f t="shared" si="10"/>
      </c>
      <c r="E86" s="42">
        <f>'様式 A-1'!$D$7</f>
        <v>0</v>
      </c>
      <c r="F86" s="42">
        <f>'様式 A-1'!$D$8</f>
        <v>0</v>
      </c>
      <c r="G86" s="42" t="e">
        <f>'様式 WA-1（集計作業用）'!$D$6</f>
        <v>#N/A</v>
      </c>
      <c r="H86" s="36" t="str">
        <f>IF('様式 A-1'!$AI$1="","",'様式 A-1'!$AI$1)</f>
        <v>南関東</v>
      </c>
      <c r="I86" s="78" t="s">
        <v>203</v>
      </c>
      <c r="J86" s="56"/>
      <c r="K86" s="57"/>
      <c r="L86" s="56"/>
      <c r="M86" s="57"/>
      <c r="N86" s="36" t="s">
        <v>41</v>
      </c>
      <c r="O86" s="35"/>
      <c r="P86" s="435"/>
      <c r="Q86" s="33"/>
      <c r="R86" s="33"/>
      <c r="S86" s="33"/>
      <c r="T86" s="43"/>
      <c r="U86" s="33"/>
      <c r="V86" s="33"/>
      <c r="W86" s="33"/>
      <c r="X86" s="34"/>
      <c r="Y86" s="36">
        <f>IF(X86="","",DATEDIF(X86,'様式 A-1'!$G$2,"Y"))</f>
      </c>
      <c r="Z86" s="33"/>
      <c r="AA86" s="33">
        <f t="shared" si="13"/>
      </c>
      <c r="AB86" s="187"/>
      <c r="AC86" s="187"/>
      <c r="AD86" s="187"/>
      <c r="AE86" s="187"/>
      <c r="AF86" s="187"/>
      <c r="AG86" s="187"/>
      <c r="AH86" s="187"/>
      <c r="AI86" s="36">
        <f t="shared" si="11"/>
        <v>0</v>
      </c>
      <c r="AJ86" s="80">
        <f t="shared" si="6"/>
        <v>0</v>
      </c>
      <c r="AK86" s="80">
        <f t="shared" si="12"/>
        <v>0</v>
      </c>
    </row>
    <row r="87" spans="1:37" ht="24" customHeight="1">
      <c r="A87" s="36">
        <f>IF('様式 A-1'!$AL$1="","",'様式 A-1'!$AL$1)</f>
      </c>
      <c r="B87" s="78"/>
      <c r="C87" s="79">
        <f t="shared" si="9"/>
      </c>
      <c r="D87" s="79">
        <f t="shared" si="10"/>
      </c>
      <c r="E87" s="42">
        <f>'様式 A-1'!$D$7</f>
        <v>0</v>
      </c>
      <c r="F87" s="42">
        <f>'様式 A-1'!$D$8</f>
        <v>0</v>
      </c>
      <c r="G87" s="42" t="e">
        <f>'様式 WA-1（集計作業用）'!$D$6</f>
        <v>#N/A</v>
      </c>
      <c r="H87" s="36" t="str">
        <f>IF('様式 A-1'!$AI$1="","",'様式 A-1'!$AI$1)</f>
        <v>南関東</v>
      </c>
      <c r="I87" s="78" t="s">
        <v>204</v>
      </c>
      <c r="J87" s="56"/>
      <c r="K87" s="57"/>
      <c r="L87" s="56"/>
      <c r="M87" s="57"/>
      <c r="N87" s="36" t="s">
        <v>41</v>
      </c>
      <c r="O87" s="35"/>
      <c r="P87" s="435"/>
      <c r="Q87" s="33"/>
      <c r="R87" s="33"/>
      <c r="S87" s="33"/>
      <c r="T87" s="43"/>
      <c r="U87" s="33"/>
      <c r="V87" s="33"/>
      <c r="W87" s="33"/>
      <c r="X87" s="34"/>
      <c r="Y87" s="36">
        <f>IF(X87="","",DATEDIF(X87,'様式 A-1'!$G$2,"Y"))</f>
      </c>
      <c r="Z87" s="33"/>
      <c r="AA87" s="33">
        <f t="shared" si="13"/>
      </c>
      <c r="AB87" s="187"/>
      <c r="AC87" s="187"/>
      <c r="AD87" s="187"/>
      <c r="AE87" s="187"/>
      <c r="AF87" s="187"/>
      <c r="AG87" s="187"/>
      <c r="AH87" s="187"/>
      <c r="AI87" s="36">
        <f t="shared" si="11"/>
        <v>0</v>
      </c>
      <c r="AJ87" s="80">
        <f t="shared" si="6"/>
        <v>0</v>
      </c>
      <c r="AK87" s="80">
        <f t="shared" si="12"/>
        <v>0</v>
      </c>
    </row>
    <row r="88" spans="1:37" ht="24" customHeight="1">
      <c r="A88" s="36">
        <f>IF('様式 A-1'!$AL$1="","",'様式 A-1'!$AL$1)</f>
      </c>
      <c r="B88" s="78"/>
      <c r="C88" s="79">
        <f t="shared" si="9"/>
      </c>
      <c r="D88" s="79">
        <f t="shared" si="10"/>
      </c>
      <c r="E88" s="42">
        <f>'様式 A-1'!$D$7</f>
        <v>0</v>
      </c>
      <c r="F88" s="42">
        <f>'様式 A-1'!$D$8</f>
        <v>0</v>
      </c>
      <c r="G88" s="42" t="e">
        <f>'様式 WA-1（集計作業用）'!$D$6</f>
        <v>#N/A</v>
      </c>
      <c r="H88" s="36" t="str">
        <f>IF('様式 A-1'!$AI$1="","",'様式 A-1'!$AI$1)</f>
        <v>南関東</v>
      </c>
      <c r="I88" s="78" t="s">
        <v>205</v>
      </c>
      <c r="J88" s="56"/>
      <c r="K88" s="57"/>
      <c r="L88" s="56"/>
      <c r="M88" s="57"/>
      <c r="N88" s="36" t="s">
        <v>41</v>
      </c>
      <c r="O88" s="35"/>
      <c r="P88" s="435"/>
      <c r="Q88" s="33"/>
      <c r="R88" s="33"/>
      <c r="S88" s="33"/>
      <c r="T88" s="43"/>
      <c r="U88" s="33"/>
      <c r="V88" s="33"/>
      <c r="W88" s="33"/>
      <c r="X88" s="34"/>
      <c r="Y88" s="36">
        <f>IF(X88="","",DATEDIF(X88,'様式 A-1'!$G$2,"Y"))</f>
      </c>
      <c r="Z88" s="33"/>
      <c r="AA88" s="33">
        <f t="shared" si="13"/>
      </c>
      <c r="AB88" s="187"/>
      <c r="AC88" s="187"/>
      <c r="AD88" s="187"/>
      <c r="AE88" s="187"/>
      <c r="AF88" s="187"/>
      <c r="AG88" s="187"/>
      <c r="AH88" s="187"/>
      <c r="AI88" s="36">
        <f t="shared" si="11"/>
        <v>0</v>
      </c>
      <c r="AJ88" s="80">
        <f t="shared" si="6"/>
        <v>0</v>
      </c>
      <c r="AK88" s="80">
        <f t="shared" si="12"/>
        <v>0</v>
      </c>
    </row>
    <row r="89" spans="1:37" ht="24" customHeight="1">
      <c r="A89" s="36">
        <f>IF('様式 A-1'!$AL$1="","",'様式 A-1'!$AL$1)</f>
      </c>
      <c r="B89" s="78"/>
      <c r="C89" s="79">
        <f t="shared" si="9"/>
      </c>
      <c r="D89" s="79">
        <f t="shared" si="10"/>
      </c>
      <c r="E89" s="42">
        <f>'様式 A-1'!$D$7</f>
        <v>0</v>
      </c>
      <c r="F89" s="42">
        <f>'様式 A-1'!$D$8</f>
        <v>0</v>
      </c>
      <c r="G89" s="42" t="e">
        <f>'様式 WA-1（集計作業用）'!$D$6</f>
        <v>#N/A</v>
      </c>
      <c r="H89" s="36" t="str">
        <f>IF('様式 A-1'!$AI$1="","",'様式 A-1'!$AI$1)</f>
        <v>南関東</v>
      </c>
      <c r="I89" s="78" t="s">
        <v>206</v>
      </c>
      <c r="J89" s="56"/>
      <c r="K89" s="57"/>
      <c r="L89" s="56"/>
      <c r="M89" s="57"/>
      <c r="N89" s="36" t="s">
        <v>41</v>
      </c>
      <c r="O89" s="35"/>
      <c r="P89" s="435"/>
      <c r="Q89" s="33"/>
      <c r="R89" s="33"/>
      <c r="S89" s="33"/>
      <c r="T89" s="43"/>
      <c r="U89" s="33"/>
      <c r="V89" s="33"/>
      <c r="W89" s="33"/>
      <c r="X89" s="34"/>
      <c r="Y89" s="36">
        <f>IF(X89="","",DATEDIF(X89,'様式 A-1'!$G$2,"Y"))</f>
      </c>
      <c r="Z89" s="33"/>
      <c r="AA89" s="33">
        <f t="shared" si="13"/>
      </c>
      <c r="AB89" s="187"/>
      <c r="AC89" s="187"/>
      <c r="AD89" s="187"/>
      <c r="AE89" s="187"/>
      <c r="AF89" s="187"/>
      <c r="AG89" s="187"/>
      <c r="AH89" s="187"/>
      <c r="AI89" s="36">
        <f t="shared" si="11"/>
        <v>0</v>
      </c>
      <c r="AJ89" s="80">
        <f t="shared" si="6"/>
        <v>0</v>
      </c>
      <c r="AK89" s="80">
        <f t="shared" si="12"/>
        <v>0</v>
      </c>
    </row>
    <row r="90" spans="1:37" ht="24" customHeight="1">
      <c r="A90" s="36">
        <f>IF('様式 A-1'!$AL$1="","",'様式 A-1'!$AL$1)</f>
      </c>
      <c r="B90" s="78"/>
      <c r="C90" s="79">
        <f t="shared" si="4"/>
      </c>
      <c r="D90" s="79">
        <f t="shared" si="2"/>
      </c>
      <c r="E90" s="42">
        <f>'様式 A-1'!$D$7</f>
        <v>0</v>
      </c>
      <c r="F90" s="42">
        <f>'様式 A-1'!$D$8</f>
        <v>0</v>
      </c>
      <c r="G90" s="42" t="e">
        <f>'様式 WA-1（集計作業用）'!$D$6</f>
        <v>#N/A</v>
      </c>
      <c r="H90" s="36" t="str">
        <f>IF('様式 A-1'!$AI$1="","",'様式 A-1'!$AI$1)</f>
        <v>南関東</v>
      </c>
      <c r="I90" s="78" t="s">
        <v>698</v>
      </c>
      <c r="J90" s="56"/>
      <c r="K90" s="57"/>
      <c r="L90" s="56"/>
      <c r="M90" s="57"/>
      <c r="N90" s="36" t="s">
        <v>41</v>
      </c>
      <c r="O90" s="35"/>
      <c r="P90" s="435"/>
      <c r="Q90" s="33"/>
      <c r="R90" s="33"/>
      <c r="S90" s="33"/>
      <c r="T90" s="43"/>
      <c r="U90" s="33"/>
      <c r="V90" s="33"/>
      <c r="W90" s="33"/>
      <c r="X90" s="34"/>
      <c r="Y90" s="36">
        <f>IF(X90="","",DATEDIF(X90,'様式 A-1'!$G$2,"Y"))</f>
      </c>
      <c r="Z90" s="33"/>
      <c r="AA90" s="33">
        <f t="shared" si="13"/>
      </c>
      <c r="AB90" s="187"/>
      <c r="AC90" s="187"/>
      <c r="AD90" s="187"/>
      <c r="AE90" s="187"/>
      <c r="AF90" s="187"/>
      <c r="AG90" s="187"/>
      <c r="AH90" s="187"/>
      <c r="AI90" s="36">
        <f t="shared" si="3"/>
        <v>0</v>
      </c>
      <c r="AJ90" s="80">
        <f t="shared" si="6"/>
        <v>0</v>
      </c>
      <c r="AK90" s="80">
        <f aca="true" t="shared" si="14" ref="AK90:AK111">IF(AI90&lt;=$AP$154,0,AI90-$AP$154)</f>
        <v>0</v>
      </c>
    </row>
    <row r="91" spans="1:37" ht="24" customHeight="1">
      <c r="A91" s="36">
        <f>IF('様式 A-1'!$AL$1="","",'様式 A-1'!$AL$1)</f>
      </c>
      <c r="B91" s="78"/>
      <c r="C91" s="79">
        <f t="shared" si="4"/>
      </c>
      <c r="D91" s="79">
        <f t="shared" si="2"/>
      </c>
      <c r="E91" s="42">
        <f>'様式 A-1'!$D$7</f>
        <v>0</v>
      </c>
      <c r="F91" s="42">
        <f>'様式 A-1'!$D$8</f>
        <v>0</v>
      </c>
      <c r="G91" s="42" t="e">
        <f>'様式 WA-1（集計作業用）'!$D$6</f>
        <v>#N/A</v>
      </c>
      <c r="H91" s="36" t="str">
        <f>IF('様式 A-1'!$AI$1="","",'様式 A-1'!$AI$1)</f>
        <v>南関東</v>
      </c>
      <c r="I91" s="78" t="s">
        <v>699</v>
      </c>
      <c r="J91" s="56"/>
      <c r="K91" s="57"/>
      <c r="L91" s="56"/>
      <c r="M91" s="57"/>
      <c r="N91" s="36" t="s">
        <v>41</v>
      </c>
      <c r="O91" s="35"/>
      <c r="P91" s="435"/>
      <c r="Q91" s="33"/>
      <c r="R91" s="33"/>
      <c r="S91" s="33"/>
      <c r="T91" s="43"/>
      <c r="U91" s="33"/>
      <c r="V91" s="33"/>
      <c r="W91" s="33"/>
      <c r="X91" s="34"/>
      <c r="Y91" s="36">
        <f>IF(X91="","",DATEDIF(X91,'様式 A-1'!$G$2,"Y"))</f>
      </c>
      <c r="Z91" s="33"/>
      <c r="AA91" s="33">
        <f t="shared" si="13"/>
      </c>
      <c r="AB91" s="187"/>
      <c r="AC91" s="187"/>
      <c r="AD91" s="187"/>
      <c r="AE91" s="187"/>
      <c r="AF91" s="187"/>
      <c r="AG91" s="187"/>
      <c r="AH91" s="187"/>
      <c r="AI91" s="36">
        <f t="shared" si="3"/>
        <v>0</v>
      </c>
      <c r="AJ91" s="80">
        <f t="shared" si="6"/>
        <v>0</v>
      </c>
      <c r="AK91" s="80">
        <f t="shared" si="14"/>
        <v>0</v>
      </c>
    </row>
    <row r="92" spans="1:37" ht="24" customHeight="1">
      <c r="A92" s="36">
        <f>IF('様式 A-1'!$AL$1="","",'様式 A-1'!$AL$1)</f>
      </c>
      <c r="B92" s="78"/>
      <c r="C92" s="79">
        <f t="shared" si="4"/>
      </c>
      <c r="D92" s="79">
        <f t="shared" si="2"/>
      </c>
      <c r="E92" s="42">
        <f>'様式 A-1'!$D$7</f>
        <v>0</v>
      </c>
      <c r="F92" s="42">
        <f>'様式 A-1'!$D$8</f>
        <v>0</v>
      </c>
      <c r="G92" s="42" t="e">
        <f>'様式 WA-1（集計作業用）'!$D$6</f>
        <v>#N/A</v>
      </c>
      <c r="H92" s="36" t="str">
        <f>IF('様式 A-1'!$AI$1="","",'様式 A-1'!$AI$1)</f>
        <v>南関東</v>
      </c>
      <c r="I92" s="78" t="s">
        <v>700</v>
      </c>
      <c r="J92" s="56"/>
      <c r="K92" s="57"/>
      <c r="L92" s="56"/>
      <c r="M92" s="57"/>
      <c r="N92" s="36" t="s">
        <v>41</v>
      </c>
      <c r="O92" s="35"/>
      <c r="P92" s="435"/>
      <c r="Q92" s="33"/>
      <c r="R92" s="33"/>
      <c r="S92" s="33"/>
      <c r="T92" s="43"/>
      <c r="U92" s="33"/>
      <c r="V92" s="33"/>
      <c r="W92" s="33"/>
      <c r="X92" s="34"/>
      <c r="Y92" s="36">
        <f>IF(X92="","",DATEDIF(X92,'様式 A-1'!$G$2,"Y"))</f>
      </c>
      <c r="Z92" s="33"/>
      <c r="AA92" s="33">
        <f t="shared" si="13"/>
      </c>
      <c r="AB92" s="187"/>
      <c r="AC92" s="187"/>
      <c r="AD92" s="187"/>
      <c r="AE92" s="187"/>
      <c r="AF92" s="187"/>
      <c r="AG92" s="187"/>
      <c r="AH92" s="187"/>
      <c r="AI92" s="36">
        <f t="shared" si="3"/>
        <v>0</v>
      </c>
      <c r="AJ92" s="80">
        <f t="shared" si="6"/>
        <v>0</v>
      </c>
      <c r="AK92" s="80">
        <f t="shared" si="14"/>
        <v>0</v>
      </c>
    </row>
    <row r="93" spans="1:37" ht="24" customHeight="1">
      <c r="A93" s="36">
        <f>IF('様式 A-1'!$AL$1="","",'様式 A-1'!$AL$1)</f>
      </c>
      <c r="B93" s="78"/>
      <c r="C93" s="79">
        <f t="shared" si="4"/>
      </c>
      <c r="D93" s="79">
        <f t="shared" si="2"/>
      </c>
      <c r="E93" s="42">
        <f>'様式 A-1'!$D$7</f>
        <v>0</v>
      </c>
      <c r="F93" s="42">
        <f>'様式 A-1'!$D$8</f>
        <v>0</v>
      </c>
      <c r="G93" s="42" t="e">
        <f>'様式 WA-1（集計作業用）'!$D$6</f>
        <v>#N/A</v>
      </c>
      <c r="H93" s="36" t="str">
        <f>IF('様式 A-1'!$AI$1="","",'様式 A-1'!$AI$1)</f>
        <v>南関東</v>
      </c>
      <c r="I93" s="78" t="s">
        <v>701</v>
      </c>
      <c r="J93" s="56"/>
      <c r="K93" s="57"/>
      <c r="L93" s="56"/>
      <c r="M93" s="57"/>
      <c r="N93" s="36" t="s">
        <v>41</v>
      </c>
      <c r="O93" s="35"/>
      <c r="P93" s="435"/>
      <c r="Q93" s="33"/>
      <c r="R93" s="33"/>
      <c r="S93" s="33"/>
      <c r="T93" s="43"/>
      <c r="U93" s="33"/>
      <c r="V93" s="33"/>
      <c r="W93" s="33"/>
      <c r="X93" s="34"/>
      <c r="Y93" s="36">
        <f>IF(X93="","",DATEDIF(X93,'様式 A-1'!$G$2,"Y"))</f>
      </c>
      <c r="Z93" s="33"/>
      <c r="AA93" s="33">
        <f t="shared" si="13"/>
      </c>
      <c r="AB93" s="187"/>
      <c r="AC93" s="187"/>
      <c r="AD93" s="187"/>
      <c r="AE93" s="187"/>
      <c r="AF93" s="187"/>
      <c r="AG93" s="187"/>
      <c r="AH93" s="187"/>
      <c r="AI93" s="36">
        <f t="shared" si="3"/>
        <v>0</v>
      </c>
      <c r="AJ93" s="80">
        <f t="shared" si="6"/>
        <v>0</v>
      </c>
      <c r="AK93" s="80">
        <f t="shared" si="14"/>
        <v>0</v>
      </c>
    </row>
    <row r="94" spans="1:37" ht="24" customHeight="1">
      <c r="A94" s="36">
        <f>IF('様式 A-1'!$AL$1="","",'様式 A-1'!$AL$1)</f>
      </c>
      <c r="B94" s="78"/>
      <c r="C94" s="79">
        <f t="shared" si="4"/>
      </c>
      <c r="D94" s="79">
        <f t="shared" si="2"/>
      </c>
      <c r="E94" s="42">
        <f>'様式 A-1'!$D$7</f>
        <v>0</v>
      </c>
      <c r="F94" s="42">
        <f>'様式 A-1'!$D$8</f>
        <v>0</v>
      </c>
      <c r="G94" s="42" t="e">
        <f>'様式 WA-1（集計作業用）'!$D$6</f>
        <v>#N/A</v>
      </c>
      <c r="H94" s="36" t="str">
        <f>IF('様式 A-1'!$AI$1="","",'様式 A-1'!$AI$1)</f>
        <v>南関東</v>
      </c>
      <c r="I94" s="78" t="s">
        <v>702</v>
      </c>
      <c r="J94" s="56"/>
      <c r="K94" s="57"/>
      <c r="L94" s="56"/>
      <c r="M94" s="57"/>
      <c r="N94" s="36" t="s">
        <v>41</v>
      </c>
      <c r="O94" s="35"/>
      <c r="P94" s="435"/>
      <c r="Q94" s="33"/>
      <c r="R94" s="33"/>
      <c r="S94" s="33"/>
      <c r="T94" s="43"/>
      <c r="U94" s="33"/>
      <c r="V94" s="33"/>
      <c r="W94" s="33"/>
      <c r="X94" s="34"/>
      <c r="Y94" s="36">
        <f>IF(X94="","",DATEDIF(X94,'様式 A-1'!$G$2,"Y"))</f>
      </c>
      <c r="Z94" s="33"/>
      <c r="AA94" s="33">
        <f t="shared" si="13"/>
      </c>
      <c r="AB94" s="187"/>
      <c r="AC94" s="187"/>
      <c r="AD94" s="187"/>
      <c r="AE94" s="187"/>
      <c r="AF94" s="187"/>
      <c r="AG94" s="187"/>
      <c r="AH94" s="187"/>
      <c r="AI94" s="36">
        <f t="shared" si="3"/>
        <v>0</v>
      </c>
      <c r="AJ94" s="80">
        <f t="shared" si="6"/>
        <v>0</v>
      </c>
      <c r="AK94" s="80">
        <f t="shared" si="14"/>
        <v>0</v>
      </c>
    </row>
    <row r="95" spans="1:37" ht="24" customHeight="1">
      <c r="A95" s="36">
        <f>IF('様式 A-1'!$AL$1="","",'様式 A-1'!$AL$1)</f>
      </c>
      <c r="B95" s="78"/>
      <c r="C95" s="79">
        <f t="shared" si="4"/>
      </c>
      <c r="D95" s="79">
        <f t="shared" si="2"/>
      </c>
      <c r="E95" s="42">
        <f>'様式 A-1'!$D$7</f>
        <v>0</v>
      </c>
      <c r="F95" s="42">
        <f>'様式 A-1'!$D$8</f>
        <v>0</v>
      </c>
      <c r="G95" s="42" t="e">
        <f>'様式 WA-1（集計作業用）'!$D$6</f>
        <v>#N/A</v>
      </c>
      <c r="H95" s="36" t="str">
        <f>IF('様式 A-1'!$AI$1="","",'様式 A-1'!$AI$1)</f>
        <v>南関東</v>
      </c>
      <c r="I95" s="78" t="s">
        <v>703</v>
      </c>
      <c r="J95" s="56"/>
      <c r="K95" s="57"/>
      <c r="L95" s="56"/>
      <c r="M95" s="57"/>
      <c r="N95" s="36" t="s">
        <v>41</v>
      </c>
      <c r="O95" s="35"/>
      <c r="P95" s="435"/>
      <c r="Q95" s="33"/>
      <c r="R95" s="33"/>
      <c r="S95" s="33"/>
      <c r="T95" s="43"/>
      <c r="U95" s="33"/>
      <c r="V95" s="33"/>
      <c r="W95" s="33"/>
      <c r="X95" s="34"/>
      <c r="Y95" s="36">
        <f>IF(X95="","",DATEDIF(X95,'様式 A-1'!$G$2,"Y"))</f>
      </c>
      <c r="Z95" s="33"/>
      <c r="AA95" s="33">
        <f t="shared" si="13"/>
      </c>
      <c r="AB95" s="187"/>
      <c r="AC95" s="187"/>
      <c r="AD95" s="187"/>
      <c r="AE95" s="187"/>
      <c r="AF95" s="187"/>
      <c r="AG95" s="187"/>
      <c r="AH95" s="187"/>
      <c r="AI95" s="36">
        <f t="shared" si="3"/>
        <v>0</v>
      </c>
      <c r="AJ95" s="80">
        <f t="shared" si="6"/>
        <v>0</v>
      </c>
      <c r="AK95" s="80">
        <f t="shared" si="14"/>
        <v>0</v>
      </c>
    </row>
    <row r="96" spans="1:37" ht="24" customHeight="1">
      <c r="A96" s="36">
        <f>IF('様式 A-1'!$AL$1="","",'様式 A-1'!$AL$1)</f>
      </c>
      <c r="B96" s="78"/>
      <c r="C96" s="79">
        <f t="shared" si="4"/>
      </c>
      <c r="D96" s="79">
        <f t="shared" si="2"/>
      </c>
      <c r="E96" s="42">
        <f>'様式 A-1'!$D$7</f>
        <v>0</v>
      </c>
      <c r="F96" s="42">
        <f>'様式 A-1'!$D$8</f>
        <v>0</v>
      </c>
      <c r="G96" s="42" t="e">
        <f>'様式 WA-1（集計作業用）'!$D$6</f>
        <v>#N/A</v>
      </c>
      <c r="H96" s="36" t="str">
        <f>IF('様式 A-1'!$AI$1="","",'様式 A-1'!$AI$1)</f>
        <v>南関東</v>
      </c>
      <c r="I96" s="78" t="s">
        <v>704</v>
      </c>
      <c r="J96" s="56"/>
      <c r="K96" s="57"/>
      <c r="L96" s="56"/>
      <c r="M96" s="57"/>
      <c r="N96" s="36" t="s">
        <v>41</v>
      </c>
      <c r="O96" s="35"/>
      <c r="P96" s="435"/>
      <c r="Q96" s="33"/>
      <c r="R96" s="33"/>
      <c r="S96" s="33"/>
      <c r="T96" s="43"/>
      <c r="U96" s="33"/>
      <c r="V96" s="33"/>
      <c r="W96" s="33"/>
      <c r="X96" s="34"/>
      <c r="Y96" s="36">
        <f>IF(X96="","",DATEDIF(X96,'様式 A-1'!$G$2,"Y"))</f>
      </c>
      <c r="Z96" s="33"/>
      <c r="AA96" s="33">
        <f t="shared" si="13"/>
      </c>
      <c r="AB96" s="187"/>
      <c r="AC96" s="187"/>
      <c r="AD96" s="187"/>
      <c r="AE96" s="187"/>
      <c r="AF96" s="187"/>
      <c r="AG96" s="187"/>
      <c r="AH96" s="187"/>
      <c r="AI96" s="36">
        <f t="shared" si="3"/>
        <v>0</v>
      </c>
      <c r="AJ96" s="80">
        <f t="shared" si="6"/>
        <v>0</v>
      </c>
      <c r="AK96" s="80">
        <f t="shared" si="14"/>
        <v>0</v>
      </c>
    </row>
    <row r="97" spans="1:37" ht="24" customHeight="1">
      <c r="A97" s="36">
        <f>IF('様式 A-1'!$AL$1="","",'様式 A-1'!$AL$1)</f>
      </c>
      <c r="B97" s="78"/>
      <c r="C97" s="79">
        <f t="shared" si="4"/>
      </c>
      <c r="D97" s="79">
        <f t="shared" si="2"/>
      </c>
      <c r="E97" s="42">
        <f>'様式 A-1'!$D$7</f>
        <v>0</v>
      </c>
      <c r="F97" s="42">
        <f>'様式 A-1'!$D$8</f>
        <v>0</v>
      </c>
      <c r="G97" s="42" t="e">
        <f>'様式 WA-1（集計作業用）'!$D$6</f>
        <v>#N/A</v>
      </c>
      <c r="H97" s="36" t="str">
        <f>IF('様式 A-1'!$AI$1="","",'様式 A-1'!$AI$1)</f>
        <v>南関東</v>
      </c>
      <c r="I97" s="78" t="s">
        <v>705</v>
      </c>
      <c r="J97" s="56"/>
      <c r="K97" s="57"/>
      <c r="L97" s="56"/>
      <c r="M97" s="57"/>
      <c r="N97" s="36" t="s">
        <v>41</v>
      </c>
      <c r="O97" s="35"/>
      <c r="P97" s="435"/>
      <c r="Q97" s="33"/>
      <c r="R97" s="33"/>
      <c r="S97" s="33"/>
      <c r="T97" s="43"/>
      <c r="U97" s="33"/>
      <c r="V97" s="33"/>
      <c r="W97" s="33"/>
      <c r="X97" s="34"/>
      <c r="Y97" s="36">
        <f>IF(X97="","",DATEDIF(X97,'様式 A-1'!$G$2,"Y"))</f>
      </c>
      <c r="Z97" s="33"/>
      <c r="AA97" s="33">
        <f t="shared" si="13"/>
      </c>
      <c r="AB97" s="187"/>
      <c r="AC97" s="187"/>
      <c r="AD97" s="187"/>
      <c r="AE97" s="187"/>
      <c r="AF97" s="187"/>
      <c r="AG97" s="187"/>
      <c r="AH97" s="187"/>
      <c r="AI97" s="36">
        <f t="shared" si="3"/>
        <v>0</v>
      </c>
      <c r="AJ97" s="80">
        <f t="shared" si="6"/>
        <v>0</v>
      </c>
      <c r="AK97" s="80">
        <f t="shared" si="14"/>
        <v>0</v>
      </c>
    </row>
    <row r="98" spans="1:37" ht="24" customHeight="1">
      <c r="A98" s="36">
        <f>IF('様式 A-1'!$AL$1="","",'様式 A-1'!$AL$1)</f>
      </c>
      <c r="B98" s="78"/>
      <c r="C98" s="79">
        <f t="shared" si="4"/>
      </c>
      <c r="D98" s="79">
        <f t="shared" si="2"/>
      </c>
      <c r="E98" s="42">
        <f>'様式 A-1'!$D$7</f>
        <v>0</v>
      </c>
      <c r="F98" s="42">
        <f>'様式 A-1'!$D$8</f>
        <v>0</v>
      </c>
      <c r="G98" s="42" t="e">
        <f>'様式 WA-1（集計作業用）'!$D$6</f>
        <v>#N/A</v>
      </c>
      <c r="H98" s="36" t="str">
        <f>IF('様式 A-1'!$AI$1="","",'様式 A-1'!$AI$1)</f>
        <v>南関東</v>
      </c>
      <c r="I98" s="78" t="s">
        <v>706</v>
      </c>
      <c r="J98" s="56"/>
      <c r="K98" s="57"/>
      <c r="L98" s="56"/>
      <c r="M98" s="57"/>
      <c r="N98" s="36" t="s">
        <v>41</v>
      </c>
      <c r="O98" s="35"/>
      <c r="P98" s="435"/>
      <c r="Q98" s="33"/>
      <c r="R98" s="33"/>
      <c r="S98" s="33"/>
      <c r="T98" s="43"/>
      <c r="U98" s="33"/>
      <c r="V98" s="33"/>
      <c r="W98" s="33"/>
      <c r="X98" s="34"/>
      <c r="Y98" s="36">
        <f>IF(X98="","",DATEDIF(X98,'様式 A-1'!$G$2,"Y"))</f>
      </c>
      <c r="Z98" s="33"/>
      <c r="AA98" s="33">
        <f t="shared" si="13"/>
      </c>
      <c r="AB98" s="187"/>
      <c r="AC98" s="187"/>
      <c r="AD98" s="187"/>
      <c r="AE98" s="187"/>
      <c r="AF98" s="187"/>
      <c r="AG98" s="187"/>
      <c r="AH98" s="187"/>
      <c r="AI98" s="36">
        <f t="shared" si="3"/>
        <v>0</v>
      </c>
      <c r="AJ98" s="80">
        <f t="shared" si="6"/>
        <v>0</v>
      </c>
      <c r="AK98" s="80">
        <f t="shared" si="14"/>
        <v>0</v>
      </c>
    </row>
    <row r="99" spans="1:37" ht="24" customHeight="1">
      <c r="A99" s="36">
        <f>IF('様式 A-1'!$AL$1="","",'様式 A-1'!$AL$1)</f>
      </c>
      <c r="B99" s="78"/>
      <c r="C99" s="79">
        <f t="shared" si="4"/>
      </c>
      <c r="D99" s="79">
        <f t="shared" si="2"/>
      </c>
      <c r="E99" s="42">
        <f>'様式 A-1'!$D$7</f>
        <v>0</v>
      </c>
      <c r="F99" s="42">
        <f>'様式 A-1'!$D$8</f>
        <v>0</v>
      </c>
      <c r="G99" s="42" t="e">
        <f>'様式 WA-1（集計作業用）'!$D$6</f>
        <v>#N/A</v>
      </c>
      <c r="H99" s="36" t="str">
        <f>IF('様式 A-1'!$AI$1="","",'様式 A-1'!$AI$1)</f>
        <v>南関東</v>
      </c>
      <c r="I99" s="78" t="s">
        <v>707</v>
      </c>
      <c r="J99" s="56"/>
      <c r="K99" s="57"/>
      <c r="L99" s="56"/>
      <c r="M99" s="57"/>
      <c r="N99" s="36" t="s">
        <v>41</v>
      </c>
      <c r="O99" s="35"/>
      <c r="P99" s="435"/>
      <c r="Q99" s="33"/>
      <c r="R99" s="33"/>
      <c r="S99" s="33"/>
      <c r="T99" s="43"/>
      <c r="U99" s="33"/>
      <c r="V99" s="33"/>
      <c r="W99" s="33"/>
      <c r="X99" s="34"/>
      <c r="Y99" s="36">
        <f>IF(X99="","",DATEDIF(X99,'様式 A-1'!$G$2,"Y"))</f>
      </c>
      <c r="Z99" s="33"/>
      <c r="AA99" s="33">
        <f t="shared" si="13"/>
      </c>
      <c r="AB99" s="187"/>
      <c r="AC99" s="187"/>
      <c r="AD99" s="187"/>
      <c r="AE99" s="187"/>
      <c r="AF99" s="187"/>
      <c r="AG99" s="187"/>
      <c r="AH99" s="187"/>
      <c r="AI99" s="36">
        <f t="shared" si="3"/>
        <v>0</v>
      </c>
      <c r="AJ99" s="80">
        <f t="shared" si="6"/>
        <v>0</v>
      </c>
      <c r="AK99" s="80">
        <f t="shared" si="14"/>
        <v>0</v>
      </c>
    </row>
    <row r="100" spans="1:37" ht="24" customHeight="1">
      <c r="A100" s="36">
        <f>IF('様式 A-1'!$AL$1="","",'様式 A-1'!$AL$1)</f>
      </c>
      <c r="B100" s="78"/>
      <c r="C100" s="79">
        <f t="shared" si="4"/>
      </c>
      <c r="D100" s="79">
        <f t="shared" si="2"/>
      </c>
      <c r="E100" s="42">
        <f>'様式 A-1'!$D$7</f>
        <v>0</v>
      </c>
      <c r="F100" s="42">
        <f>'様式 A-1'!$D$8</f>
        <v>0</v>
      </c>
      <c r="G100" s="42" t="e">
        <f>'様式 WA-1（集計作業用）'!$D$6</f>
        <v>#N/A</v>
      </c>
      <c r="H100" s="36" t="str">
        <f>IF('様式 A-1'!$AI$1="","",'様式 A-1'!$AI$1)</f>
        <v>南関東</v>
      </c>
      <c r="I100" s="78" t="s">
        <v>708</v>
      </c>
      <c r="J100" s="56"/>
      <c r="K100" s="57"/>
      <c r="L100" s="56"/>
      <c r="M100" s="57"/>
      <c r="N100" s="36" t="s">
        <v>41</v>
      </c>
      <c r="O100" s="35"/>
      <c r="P100" s="435"/>
      <c r="Q100" s="33"/>
      <c r="R100" s="33"/>
      <c r="S100" s="33"/>
      <c r="T100" s="43"/>
      <c r="U100" s="33"/>
      <c r="V100" s="33"/>
      <c r="W100" s="33"/>
      <c r="X100" s="34"/>
      <c r="Y100" s="36">
        <f>IF(X100="","",DATEDIF(X100,'様式 A-1'!$G$2,"Y"))</f>
      </c>
      <c r="Z100" s="33"/>
      <c r="AA100" s="33">
        <f t="shared" si="13"/>
      </c>
      <c r="AB100" s="187"/>
      <c r="AC100" s="187"/>
      <c r="AD100" s="187"/>
      <c r="AE100" s="187"/>
      <c r="AF100" s="187"/>
      <c r="AG100" s="187"/>
      <c r="AH100" s="187"/>
      <c r="AI100" s="36">
        <f t="shared" si="3"/>
        <v>0</v>
      </c>
      <c r="AJ100" s="80">
        <f t="shared" si="6"/>
        <v>0</v>
      </c>
      <c r="AK100" s="80">
        <f t="shared" si="14"/>
        <v>0</v>
      </c>
    </row>
    <row r="101" spans="1:37" ht="24" customHeight="1">
      <c r="A101" s="36">
        <f>IF('様式 A-1'!$AL$1="","",'様式 A-1'!$AL$1)</f>
      </c>
      <c r="B101" s="78"/>
      <c r="C101" s="79">
        <f t="shared" si="4"/>
      </c>
      <c r="D101" s="79">
        <f t="shared" si="2"/>
      </c>
      <c r="E101" s="42">
        <f>'様式 A-1'!$D$7</f>
        <v>0</v>
      </c>
      <c r="F101" s="42">
        <f>'様式 A-1'!$D$8</f>
        <v>0</v>
      </c>
      <c r="G101" s="42" t="e">
        <f>'様式 WA-1（集計作業用）'!$D$6</f>
        <v>#N/A</v>
      </c>
      <c r="H101" s="36" t="str">
        <f>IF('様式 A-1'!$AI$1="","",'様式 A-1'!$AI$1)</f>
        <v>南関東</v>
      </c>
      <c r="I101" s="78" t="s">
        <v>709</v>
      </c>
      <c r="J101" s="56"/>
      <c r="K101" s="57"/>
      <c r="L101" s="56"/>
      <c r="M101" s="57"/>
      <c r="N101" s="36" t="s">
        <v>41</v>
      </c>
      <c r="O101" s="35"/>
      <c r="P101" s="435"/>
      <c r="Q101" s="33"/>
      <c r="R101" s="33"/>
      <c r="S101" s="33"/>
      <c r="T101" s="43"/>
      <c r="U101" s="33"/>
      <c r="V101" s="33"/>
      <c r="W101" s="33"/>
      <c r="X101" s="34"/>
      <c r="Y101" s="36">
        <f>IF(X101="","",DATEDIF(X101,'様式 A-1'!$G$2,"Y"))</f>
      </c>
      <c r="Z101" s="33"/>
      <c r="AA101" s="33">
        <f t="shared" si="13"/>
      </c>
      <c r="AB101" s="187"/>
      <c r="AC101" s="187"/>
      <c r="AD101" s="187"/>
      <c r="AE101" s="187"/>
      <c r="AF101" s="187"/>
      <c r="AG101" s="187"/>
      <c r="AH101" s="187"/>
      <c r="AI101" s="36">
        <f t="shared" si="3"/>
        <v>0</v>
      </c>
      <c r="AJ101" s="80">
        <f t="shared" si="6"/>
        <v>0</v>
      </c>
      <c r="AK101" s="80">
        <f t="shared" si="14"/>
        <v>0</v>
      </c>
    </row>
    <row r="102" spans="1:37" ht="24" customHeight="1">
      <c r="A102" s="36">
        <f>IF('様式 A-1'!$AL$1="","",'様式 A-1'!$AL$1)</f>
      </c>
      <c r="B102" s="78"/>
      <c r="C102" s="79">
        <f t="shared" si="4"/>
      </c>
      <c r="D102" s="79">
        <f t="shared" si="2"/>
      </c>
      <c r="E102" s="42">
        <f>'様式 A-1'!$D$7</f>
        <v>0</v>
      </c>
      <c r="F102" s="42">
        <f>'様式 A-1'!$D$8</f>
        <v>0</v>
      </c>
      <c r="G102" s="42" t="e">
        <f>'様式 WA-1（集計作業用）'!$D$6</f>
        <v>#N/A</v>
      </c>
      <c r="H102" s="36" t="str">
        <f>IF('様式 A-1'!$AI$1="","",'様式 A-1'!$AI$1)</f>
        <v>南関東</v>
      </c>
      <c r="I102" s="78" t="s">
        <v>710</v>
      </c>
      <c r="J102" s="56"/>
      <c r="K102" s="57"/>
      <c r="L102" s="56"/>
      <c r="M102" s="57"/>
      <c r="N102" s="36" t="s">
        <v>41</v>
      </c>
      <c r="O102" s="35"/>
      <c r="P102" s="435"/>
      <c r="Q102" s="33"/>
      <c r="R102" s="33"/>
      <c r="S102" s="33"/>
      <c r="T102" s="43"/>
      <c r="U102" s="33"/>
      <c r="V102" s="33"/>
      <c r="W102" s="33"/>
      <c r="X102" s="34"/>
      <c r="Y102" s="36">
        <f>IF(X102="","",DATEDIF(X102,'様式 A-1'!$G$2,"Y"))</f>
      </c>
      <c r="Z102" s="33"/>
      <c r="AA102" s="33">
        <f t="shared" si="13"/>
      </c>
      <c r="AB102" s="187"/>
      <c r="AC102" s="187"/>
      <c r="AD102" s="187"/>
      <c r="AE102" s="187"/>
      <c r="AF102" s="187"/>
      <c r="AG102" s="187"/>
      <c r="AH102" s="187"/>
      <c r="AI102" s="36">
        <f t="shared" si="3"/>
        <v>0</v>
      </c>
      <c r="AJ102" s="80">
        <f t="shared" si="6"/>
        <v>0</v>
      </c>
      <c r="AK102" s="80">
        <f t="shared" si="14"/>
        <v>0</v>
      </c>
    </row>
    <row r="103" spans="1:37" ht="24" customHeight="1">
      <c r="A103" s="36">
        <f>IF('様式 A-1'!$AL$1="","",'様式 A-1'!$AL$1)</f>
      </c>
      <c r="B103" s="78"/>
      <c r="C103" s="79">
        <f t="shared" si="4"/>
      </c>
      <c r="D103" s="79">
        <f t="shared" si="2"/>
      </c>
      <c r="E103" s="42">
        <f>'様式 A-1'!$D$7</f>
        <v>0</v>
      </c>
      <c r="F103" s="42">
        <f>'様式 A-1'!$D$8</f>
        <v>0</v>
      </c>
      <c r="G103" s="42" t="e">
        <f>'様式 WA-1（集計作業用）'!$D$6</f>
        <v>#N/A</v>
      </c>
      <c r="H103" s="36" t="str">
        <f>IF('様式 A-1'!$AI$1="","",'様式 A-1'!$AI$1)</f>
        <v>南関東</v>
      </c>
      <c r="I103" s="78" t="s">
        <v>711</v>
      </c>
      <c r="J103" s="56"/>
      <c r="K103" s="57"/>
      <c r="L103" s="56"/>
      <c r="M103" s="57"/>
      <c r="N103" s="36" t="s">
        <v>41</v>
      </c>
      <c r="O103" s="35"/>
      <c r="P103" s="435"/>
      <c r="Q103" s="33"/>
      <c r="R103" s="33"/>
      <c r="S103" s="33"/>
      <c r="T103" s="43"/>
      <c r="U103" s="33"/>
      <c r="V103" s="33"/>
      <c r="W103" s="33"/>
      <c r="X103" s="34"/>
      <c r="Y103" s="36">
        <f>IF(X103="","",DATEDIF(X103,'様式 A-1'!$G$2,"Y"))</f>
      </c>
      <c r="Z103" s="33"/>
      <c r="AA103" s="33">
        <f t="shared" si="13"/>
      </c>
      <c r="AB103" s="187"/>
      <c r="AC103" s="187"/>
      <c r="AD103" s="187"/>
      <c r="AE103" s="187"/>
      <c r="AF103" s="187"/>
      <c r="AG103" s="187"/>
      <c r="AH103" s="187"/>
      <c r="AI103" s="36">
        <f t="shared" si="3"/>
        <v>0</v>
      </c>
      <c r="AJ103" s="80">
        <f t="shared" si="6"/>
        <v>0</v>
      </c>
      <c r="AK103" s="80">
        <f t="shared" si="14"/>
        <v>0</v>
      </c>
    </row>
    <row r="104" spans="1:37" ht="24" customHeight="1">
      <c r="A104" s="36">
        <f>IF('様式 A-1'!$AL$1="","",'様式 A-1'!$AL$1)</f>
      </c>
      <c r="B104" s="78"/>
      <c r="C104" s="79">
        <f t="shared" si="4"/>
      </c>
      <c r="D104" s="79">
        <f t="shared" si="2"/>
      </c>
      <c r="E104" s="42">
        <f>'様式 A-1'!$D$7</f>
        <v>0</v>
      </c>
      <c r="F104" s="42">
        <f>'様式 A-1'!$D$8</f>
        <v>0</v>
      </c>
      <c r="G104" s="42" t="e">
        <f>'様式 WA-1（集計作業用）'!$D$6</f>
        <v>#N/A</v>
      </c>
      <c r="H104" s="36" t="str">
        <f>IF('様式 A-1'!$AI$1="","",'様式 A-1'!$AI$1)</f>
        <v>南関東</v>
      </c>
      <c r="I104" s="78" t="s">
        <v>712</v>
      </c>
      <c r="J104" s="56"/>
      <c r="K104" s="57"/>
      <c r="L104" s="56"/>
      <c r="M104" s="57"/>
      <c r="N104" s="36" t="s">
        <v>41</v>
      </c>
      <c r="O104" s="35"/>
      <c r="P104" s="435"/>
      <c r="Q104" s="33"/>
      <c r="R104" s="33"/>
      <c r="S104" s="33"/>
      <c r="T104" s="43"/>
      <c r="U104" s="33"/>
      <c r="V104" s="33"/>
      <c r="W104" s="33"/>
      <c r="X104" s="34"/>
      <c r="Y104" s="36">
        <f>IF(X104="","",DATEDIF(X104,'様式 A-1'!$G$2,"Y"))</f>
      </c>
      <c r="Z104" s="33"/>
      <c r="AA104" s="33">
        <f t="shared" si="13"/>
      </c>
      <c r="AB104" s="187"/>
      <c r="AC104" s="187"/>
      <c r="AD104" s="187"/>
      <c r="AE104" s="187"/>
      <c r="AF104" s="187"/>
      <c r="AG104" s="187"/>
      <c r="AH104" s="187"/>
      <c r="AI104" s="36">
        <f t="shared" si="3"/>
        <v>0</v>
      </c>
      <c r="AJ104" s="80">
        <f t="shared" si="6"/>
        <v>0</v>
      </c>
      <c r="AK104" s="80">
        <f t="shared" si="14"/>
        <v>0</v>
      </c>
    </row>
    <row r="105" spans="1:37" ht="24" customHeight="1">
      <c r="A105" s="36">
        <f>IF('様式 A-1'!$AL$1="","",'様式 A-1'!$AL$1)</f>
      </c>
      <c r="B105" s="78"/>
      <c r="C105" s="79">
        <f t="shared" si="4"/>
      </c>
      <c r="D105" s="79">
        <f t="shared" si="2"/>
      </c>
      <c r="E105" s="42">
        <f>'様式 A-1'!$D$7</f>
        <v>0</v>
      </c>
      <c r="F105" s="42">
        <f>'様式 A-1'!$D$8</f>
        <v>0</v>
      </c>
      <c r="G105" s="42" t="e">
        <f>'様式 WA-1（集計作業用）'!$D$6</f>
        <v>#N/A</v>
      </c>
      <c r="H105" s="36" t="str">
        <f>IF('様式 A-1'!$AI$1="","",'様式 A-1'!$AI$1)</f>
        <v>南関東</v>
      </c>
      <c r="I105" s="78" t="s">
        <v>713</v>
      </c>
      <c r="J105" s="56"/>
      <c r="K105" s="57"/>
      <c r="L105" s="56"/>
      <c r="M105" s="57"/>
      <c r="N105" s="36" t="s">
        <v>41</v>
      </c>
      <c r="O105" s="35"/>
      <c r="P105" s="435"/>
      <c r="Q105" s="33"/>
      <c r="R105" s="33"/>
      <c r="S105" s="33"/>
      <c r="T105" s="43"/>
      <c r="U105" s="33"/>
      <c r="V105" s="33"/>
      <c r="W105" s="33"/>
      <c r="X105" s="34"/>
      <c r="Y105" s="36">
        <f>IF(X105="","",DATEDIF(X105,'様式 A-1'!$G$2,"Y"))</f>
      </c>
      <c r="Z105" s="33"/>
      <c r="AA105" s="33">
        <f t="shared" si="13"/>
      </c>
      <c r="AB105" s="187"/>
      <c r="AC105" s="187"/>
      <c r="AD105" s="187"/>
      <c r="AE105" s="187"/>
      <c r="AF105" s="187"/>
      <c r="AG105" s="187"/>
      <c r="AH105" s="187"/>
      <c r="AI105" s="36">
        <f t="shared" si="3"/>
        <v>0</v>
      </c>
      <c r="AJ105" s="80">
        <f t="shared" si="6"/>
        <v>0</v>
      </c>
      <c r="AK105" s="80">
        <f t="shared" si="14"/>
        <v>0</v>
      </c>
    </row>
    <row r="106" spans="1:37" ht="24" customHeight="1">
      <c r="A106" s="36">
        <f>IF('様式 A-1'!$AL$1="","",'様式 A-1'!$AL$1)</f>
      </c>
      <c r="B106" s="78"/>
      <c r="C106" s="79">
        <f t="shared" si="4"/>
      </c>
      <c r="D106" s="79">
        <f t="shared" si="2"/>
      </c>
      <c r="E106" s="42">
        <f>'様式 A-1'!$D$7</f>
        <v>0</v>
      </c>
      <c r="F106" s="42">
        <f>'様式 A-1'!$D$8</f>
        <v>0</v>
      </c>
      <c r="G106" s="42" t="e">
        <f>'様式 WA-1（集計作業用）'!$D$6</f>
        <v>#N/A</v>
      </c>
      <c r="H106" s="36" t="str">
        <f>IF('様式 A-1'!$AI$1="","",'様式 A-1'!$AI$1)</f>
        <v>南関東</v>
      </c>
      <c r="I106" s="78" t="s">
        <v>714</v>
      </c>
      <c r="J106" s="56"/>
      <c r="K106" s="57"/>
      <c r="L106" s="56"/>
      <c r="M106" s="57"/>
      <c r="N106" s="36" t="s">
        <v>41</v>
      </c>
      <c r="O106" s="35"/>
      <c r="P106" s="435"/>
      <c r="Q106" s="33"/>
      <c r="R106" s="33"/>
      <c r="S106" s="33"/>
      <c r="T106" s="43"/>
      <c r="U106" s="33"/>
      <c r="V106" s="33"/>
      <c r="W106" s="33"/>
      <c r="X106" s="34"/>
      <c r="Y106" s="36">
        <f>IF(X106="","",DATEDIF(X106,'様式 A-1'!$G$2,"Y"))</f>
      </c>
      <c r="Z106" s="33"/>
      <c r="AA106" s="33">
        <f aca="true" t="shared" si="15" ref="AA106:AA129">IF(AND(J106&lt;&gt;"",OR(K106="",L106="",M106="",O106="",P106="",T106="",W106="",X106="",Z106="")),"×情報不足","")</f>
      </c>
      <c r="AB106" s="187"/>
      <c r="AC106" s="187"/>
      <c r="AD106" s="187"/>
      <c r="AE106" s="187"/>
      <c r="AF106" s="187"/>
      <c r="AG106" s="187"/>
      <c r="AH106" s="187"/>
      <c r="AI106" s="36">
        <f t="shared" si="3"/>
        <v>0</v>
      </c>
      <c r="AJ106" s="80">
        <f t="shared" si="6"/>
        <v>0</v>
      </c>
      <c r="AK106" s="80">
        <f t="shared" si="14"/>
        <v>0</v>
      </c>
    </row>
    <row r="107" spans="1:37" ht="24" customHeight="1">
      <c r="A107" s="36">
        <f>IF('様式 A-1'!$AL$1="","",'様式 A-1'!$AL$1)</f>
      </c>
      <c r="B107" s="78"/>
      <c r="C107" s="79">
        <f t="shared" si="4"/>
      </c>
      <c r="D107" s="79">
        <f t="shared" si="2"/>
      </c>
      <c r="E107" s="42">
        <f>'様式 A-1'!$D$7</f>
        <v>0</v>
      </c>
      <c r="F107" s="42">
        <f>'様式 A-1'!$D$8</f>
        <v>0</v>
      </c>
      <c r="G107" s="42" t="e">
        <f>'様式 WA-1（集計作業用）'!$D$6</f>
        <v>#N/A</v>
      </c>
      <c r="H107" s="36" t="str">
        <f>IF('様式 A-1'!$AI$1="","",'様式 A-1'!$AI$1)</f>
        <v>南関東</v>
      </c>
      <c r="I107" s="78" t="s">
        <v>715</v>
      </c>
      <c r="J107" s="56"/>
      <c r="K107" s="57"/>
      <c r="L107" s="56"/>
      <c r="M107" s="57"/>
      <c r="N107" s="36" t="s">
        <v>41</v>
      </c>
      <c r="O107" s="35"/>
      <c r="P107" s="435"/>
      <c r="Q107" s="33"/>
      <c r="R107" s="33"/>
      <c r="S107" s="33"/>
      <c r="T107" s="43"/>
      <c r="U107" s="33"/>
      <c r="V107" s="33"/>
      <c r="W107" s="33"/>
      <c r="X107" s="34"/>
      <c r="Y107" s="36">
        <f>IF(X107="","",DATEDIF(X107,'様式 A-1'!$G$2,"Y"))</f>
      </c>
      <c r="Z107" s="33"/>
      <c r="AA107" s="33">
        <f t="shared" si="15"/>
      </c>
      <c r="AB107" s="187"/>
      <c r="AC107" s="187"/>
      <c r="AD107" s="187"/>
      <c r="AE107" s="187"/>
      <c r="AF107" s="187"/>
      <c r="AG107" s="187"/>
      <c r="AH107" s="187"/>
      <c r="AI107" s="36">
        <f t="shared" si="3"/>
        <v>0</v>
      </c>
      <c r="AJ107" s="80">
        <f t="shared" si="6"/>
        <v>0</v>
      </c>
      <c r="AK107" s="80">
        <f t="shared" si="14"/>
        <v>0</v>
      </c>
    </row>
    <row r="108" spans="1:37" ht="24" customHeight="1">
      <c r="A108" s="36">
        <f>IF('様式 A-1'!$AL$1="","",'様式 A-1'!$AL$1)</f>
      </c>
      <c r="B108" s="78"/>
      <c r="C108" s="79">
        <f t="shared" si="4"/>
      </c>
      <c r="D108" s="79">
        <f t="shared" si="2"/>
      </c>
      <c r="E108" s="42">
        <f>'様式 A-1'!$D$7</f>
        <v>0</v>
      </c>
      <c r="F108" s="42">
        <f>'様式 A-1'!$D$8</f>
        <v>0</v>
      </c>
      <c r="G108" s="42" t="e">
        <f>'様式 WA-1（集計作業用）'!$D$6</f>
        <v>#N/A</v>
      </c>
      <c r="H108" s="36" t="str">
        <f>IF('様式 A-1'!$AI$1="","",'様式 A-1'!$AI$1)</f>
        <v>南関東</v>
      </c>
      <c r="I108" s="78" t="s">
        <v>716</v>
      </c>
      <c r="J108" s="56"/>
      <c r="K108" s="57"/>
      <c r="L108" s="56"/>
      <c r="M108" s="57"/>
      <c r="N108" s="36" t="s">
        <v>41</v>
      </c>
      <c r="O108" s="35"/>
      <c r="P108" s="435"/>
      <c r="Q108" s="33"/>
      <c r="R108" s="33"/>
      <c r="S108" s="33"/>
      <c r="T108" s="43"/>
      <c r="U108" s="33"/>
      <c r="V108" s="33"/>
      <c r="W108" s="33"/>
      <c r="X108" s="34"/>
      <c r="Y108" s="36">
        <f>IF(X108="","",DATEDIF(X108,'様式 A-1'!$G$2,"Y"))</f>
      </c>
      <c r="Z108" s="33"/>
      <c r="AA108" s="33">
        <f t="shared" si="15"/>
      </c>
      <c r="AB108" s="187"/>
      <c r="AC108" s="187"/>
      <c r="AD108" s="187"/>
      <c r="AE108" s="187"/>
      <c r="AF108" s="187"/>
      <c r="AG108" s="187"/>
      <c r="AH108" s="187"/>
      <c r="AI108" s="36">
        <f t="shared" si="3"/>
        <v>0</v>
      </c>
      <c r="AJ108" s="80">
        <f t="shared" si="6"/>
        <v>0</v>
      </c>
      <c r="AK108" s="80">
        <f t="shared" si="14"/>
        <v>0</v>
      </c>
    </row>
    <row r="109" spans="1:37" ht="24" customHeight="1">
      <c r="A109" s="36">
        <f>IF('様式 A-1'!$AL$1="","",'様式 A-1'!$AL$1)</f>
      </c>
      <c r="B109" s="78"/>
      <c r="C109" s="79">
        <f t="shared" si="4"/>
      </c>
      <c r="D109" s="79">
        <f t="shared" si="2"/>
      </c>
      <c r="E109" s="42">
        <f>'様式 A-1'!$D$7</f>
        <v>0</v>
      </c>
      <c r="F109" s="42">
        <f>'様式 A-1'!$D$8</f>
        <v>0</v>
      </c>
      <c r="G109" s="42" t="e">
        <f>'様式 WA-1（集計作業用）'!$D$6</f>
        <v>#N/A</v>
      </c>
      <c r="H109" s="36" t="str">
        <f>IF('様式 A-1'!$AI$1="","",'様式 A-1'!$AI$1)</f>
        <v>南関東</v>
      </c>
      <c r="I109" s="78" t="s">
        <v>717</v>
      </c>
      <c r="J109" s="56"/>
      <c r="K109" s="57"/>
      <c r="L109" s="56"/>
      <c r="M109" s="57"/>
      <c r="N109" s="36" t="s">
        <v>41</v>
      </c>
      <c r="O109" s="35"/>
      <c r="P109" s="435"/>
      <c r="Q109" s="33"/>
      <c r="R109" s="33"/>
      <c r="S109" s="33"/>
      <c r="T109" s="43"/>
      <c r="U109" s="33"/>
      <c r="V109" s="33"/>
      <c r="W109" s="33"/>
      <c r="X109" s="34"/>
      <c r="Y109" s="36">
        <f>IF(X109="","",DATEDIF(X109,'様式 A-1'!$G$2,"Y"))</f>
      </c>
      <c r="Z109" s="33"/>
      <c r="AA109" s="33">
        <f t="shared" si="15"/>
      </c>
      <c r="AB109" s="187"/>
      <c r="AC109" s="187"/>
      <c r="AD109" s="187"/>
      <c r="AE109" s="187"/>
      <c r="AF109" s="187"/>
      <c r="AG109" s="187"/>
      <c r="AH109" s="187"/>
      <c r="AI109" s="36">
        <f t="shared" si="3"/>
        <v>0</v>
      </c>
      <c r="AJ109" s="80">
        <f t="shared" si="6"/>
        <v>0</v>
      </c>
      <c r="AK109" s="80">
        <f t="shared" si="14"/>
        <v>0</v>
      </c>
    </row>
    <row r="110" spans="1:37" ht="24" customHeight="1">
      <c r="A110" s="36">
        <f>IF('様式 A-1'!$AL$1="","",'様式 A-1'!$AL$1)</f>
      </c>
      <c r="B110" s="78"/>
      <c r="C110" s="79">
        <f t="shared" si="4"/>
      </c>
      <c r="D110" s="79">
        <f t="shared" si="2"/>
      </c>
      <c r="E110" s="42">
        <f>'様式 A-1'!$D$7</f>
        <v>0</v>
      </c>
      <c r="F110" s="42">
        <f>'様式 A-1'!$D$8</f>
        <v>0</v>
      </c>
      <c r="G110" s="42" t="e">
        <f>'様式 WA-1（集計作業用）'!$D$6</f>
        <v>#N/A</v>
      </c>
      <c r="H110" s="36" t="str">
        <f>IF('様式 A-1'!$AI$1="","",'様式 A-1'!$AI$1)</f>
        <v>南関東</v>
      </c>
      <c r="I110" s="78" t="s">
        <v>718</v>
      </c>
      <c r="J110" s="56"/>
      <c r="K110" s="57"/>
      <c r="L110" s="56"/>
      <c r="M110" s="57"/>
      <c r="N110" s="36" t="s">
        <v>41</v>
      </c>
      <c r="O110" s="35"/>
      <c r="P110" s="435"/>
      <c r="Q110" s="33"/>
      <c r="R110" s="33"/>
      <c r="S110" s="33"/>
      <c r="T110" s="43"/>
      <c r="U110" s="33"/>
      <c r="V110" s="33"/>
      <c r="W110" s="33"/>
      <c r="X110" s="34"/>
      <c r="Y110" s="36">
        <f>IF(X110="","",DATEDIF(X110,'様式 A-1'!$G$2,"Y"))</f>
      </c>
      <c r="Z110" s="33"/>
      <c r="AA110" s="33">
        <f t="shared" si="15"/>
      </c>
      <c r="AB110" s="187"/>
      <c r="AC110" s="187"/>
      <c r="AD110" s="187"/>
      <c r="AE110" s="187"/>
      <c r="AF110" s="187"/>
      <c r="AG110" s="187"/>
      <c r="AH110" s="187"/>
      <c r="AI110" s="36">
        <f t="shared" si="3"/>
        <v>0</v>
      </c>
      <c r="AJ110" s="80">
        <f t="shared" si="6"/>
        <v>0</v>
      </c>
      <c r="AK110" s="80">
        <f t="shared" si="14"/>
        <v>0</v>
      </c>
    </row>
    <row r="111" spans="1:37" ht="24" customHeight="1">
      <c r="A111" s="36">
        <f>IF('様式 A-1'!$AL$1="","",'様式 A-1'!$AL$1)</f>
      </c>
      <c r="B111" s="78"/>
      <c r="C111" s="79">
        <f t="shared" si="4"/>
      </c>
      <c r="D111" s="79">
        <f t="shared" si="2"/>
      </c>
      <c r="E111" s="42">
        <f>'様式 A-1'!$D$7</f>
        <v>0</v>
      </c>
      <c r="F111" s="42">
        <f>'様式 A-1'!$D$8</f>
        <v>0</v>
      </c>
      <c r="G111" s="42" t="e">
        <f>'様式 WA-1（集計作業用）'!$D$6</f>
        <v>#N/A</v>
      </c>
      <c r="H111" s="36" t="str">
        <f>IF('様式 A-1'!$AI$1="","",'様式 A-1'!$AI$1)</f>
        <v>南関東</v>
      </c>
      <c r="I111" s="78" t="s">
        <v>719</v>
      </c>
      <c r="J111" s="56"/>
      <c r="K111" s="57"/>
      <c r="L111" s="56"/>
      <c r="M111" s="57"/>
      <c r="N111" s="36" t="s">
        <v>41</v>
      </c>
      <c r="O111" s="35"/>
      <c r="P111" s="435"/>
      <c r="Q111" s="33"/>
      <c r="R111" s="33"/>
      <c r="S111" s="33"/>
      <c r="T111" s="43"/>
      <c r="U111" s="33"/>
      <c r="V111" s="33"/>
      <c r="W111" s="33"/>
      <c r="X111" s="34"/>
      <c r="Y111" s="36">
        <f>IF(X111="","",DATEDIF(X111,'様式 A-1'!$G$2,"Y"))</f>
      </c>
      <c r="Z111" s="33"/>
      <c r="AA111" s="33">
        <f t="shared" si="15"/>
      </c>
      <c r="AB111" s="187"/>
      <c r="AC111" s="187"/>
      <c r="AD111" s="187"/>
      <c r="AE111" s="187"/>
      <c r="AF111" s="187"/>
      <c r="AG111" s="187"/>
      <c r="AH111" s="187"/>
      <c r="AI111" s="36">
        <f t="shared" si="3"/>
        <v>0</v>
      </c>
      <c r="AJ111" s="80">
        <f t="shared" si="6"/>
        <v>0</v>
      </c>
      <c r="AK111" s="80">
        <f t="shared" si="14"/>
        <v>0</v>
      </c>
    </row>
    <row r="112" spans="1:37" ht="24" customHeight="1">
      <c r="A112" s="36">
        <f>IF('様式 A-1'!$AL$1="","",'様式 A-1'!$AL$1)</f>
      </c>
      <c r="B112" s="78"/>
      <c r="C112" s="79">
        <f t="shared" si="4"/>
      </c>
      <c r="D112" s="79">
        <f t="shared" si="2"/>
      </c>
      <c r="E112" s="42">
        <f>'様式 A-1'!$D$7</f>
        <v>0</v>
      </c>
      <c r="F112" s="42">
        <f>'様式 A-1'!$D$8</f>
        <v>0</v>
      </c>
      <c r="G112" s="42" t="e">
        <f>'様式 WA-1（集計作業用）'!$D$6</f>
        <v>#N/A</v>
      </c>
      <c r="H112" s="36" t="str">
        <f>IF('様式 A-1'!$AI$1="","",'様式 A-1'!$AI$1)</f>
        <v>南関東</v>
      </c>
      <c r="I112" s="78" t="s">
        <v>720</v>
      </c>
      <c r="J112" s="56"/>
      <c r="K112" s="57"/>
      <c r="L112" s="56"/>
      <c r="M112" s="57"/>
      <c r="N112" s="36" t="s">
        <v>41</v>
      </c>
      <c r="O112" s="35"/>
      <c r="P112" s="435"/>
      <c r="Q112" s="33"/>
      <c r="R112" s="33"/>
      <c r="S112" s="33"/>
      <c r="T112" s="43"/>
      <c r="U112" s="33"/>
      <c r="V112" s="33"/>
      <c r="W112" s="33"/>
      <c r="X112" s="34"/>
      <c r="Y112" s="36">
        <f>IF(X112="","",DATEDIF(X112,'様式 A-1'!$G$2,"Y"))</f>
      </c>
      <c r="Z112" s="33"/>
      <c r="AA112" s="33">
        <f t="shared" si="15"/>
      </c>
      <c r="AB112" s="187"/>
      <c r="AC112" s="187"/>
      <c r="AD112" s="187"/>
      <c r="AE112" s="187"/>
      <c r="AF112" s="187"/>
      <c r="AG112" s="187"/>
      <c r="AH112" s="187"/>
      <c r="AI112" s="36">
        <f t="shared" si="3"/>
        <v>0</v>
      </c>
      <c r="AJ112" s="80">
        <f aca="true" t="shared" si="16" ref="AJ112:AJ129">IF(AI112&lt;=$AP$154,AI112,$AP$154)</f>
        <v>0</v>
      </c>
      <c r="AK112" s="80">
        <f aca="true" t="shared" si="17" ref="AK112:AK129">IF(AI112&lt;=$AP$154,0,AI112-$AP$154)</f>
        <v>0</v>
      </c>
    </row>
    <row r="113" spans="1:37" ht="24" customHeight="1">
      <c r="A113" s="36">
        <f>IF('様式 A-1'!$AL$1="","",'様式 A-1'!$AL$1)</f>
      </c>
      <c r="B113" s="78"/>
      <c r="C113" s="79">
        <f t="shared" si="4"/>
      </c>
      <c r="D113" s="79">
        <f aca="true" t="shared" si="18" ref="D113:D129">IF(J113="","",ASC(TRIM(L113&amp;" "&amp;M113)))</f>
      </c>
      <c r="E113" s="42">
        <f>'様式 A-1'!$D$7</f>
        <v>0</v>
      </c>
      <c r="F113" s="42">
        <f>'様式 A-1'!$D$8</f>
        <v>0</v>
      </c>
      <c r="G113" s="42" t="e">
        <f>'様式 WA-1（集計作業用）'!$D$6</f>
        <v>#N/A</v>
      </c>
      <c r="H113" s="36" t="str">
        <f>IF('様式 A-1'!$AI$1="","",'様式 A-1'!$AI$1)</f>
        <v>南関東</v>
      </c>
      <c r="I113" s="78" t="s">
        <v>721</v>
      </c>
      <c r="J113" s="56"/>
      <c r="K113" s="57"/>
      <c r="L113" s="56"/>
      <c r="M113" s="57"/>
      <c r="N113" s="36" t="s">
        <v>41</v>
      </c>
      <c r="O113" s="35"/>
      <c r="P113" s="435"/>
      <c r="Q113" s="33"/>
      <c r="R113" s="33"/>
      <c r="S113" s="33"/>
      <c r="T113" s="43"/>
      <c r="U113" s="33"/>
      <c r="V113" s="33"/>
      <c r="W113" s="33"/>
      <c r="X113" s="34"/>
      <c r="Y113" s="36">
        <f>IF(X113="","",DATEDIF(X113,'様式 A-1'!$G$2,"Y"))</f>
      </c>
      <c r="Z113" s="33"/>
      <c r="AA113" s="33">
        <f t="shared" si="15"/>
      </c>
      <c r="AB113" s="187"/>
      <c r="AC113" s="187"/>
      <c r="AD113" s="187"/>
      <c r="AE113" s="187"/>
      <c r="AF113" s="187"/>
      <c r="AG113" s="187"/>
      <c r="AH113" s="187"/>
      <c r="AI113" s="36">
        <f aca="true" t="shared" si="19" ref="AI113:AI129">COUNT(AB113:AH113)</f>
        <v>0</v>
      </c>
      <c r="AJ113" s="80">
        <f t="shared" si="16"/>
        <v>0</v>
      </c>
      <c r="AK113" s="80">
        <f t="shared" si="17"/>
        <v>0</v>
      </c>
    </row>
    <row r="114" spans="1:37" ht="24" customHeight="1">
      <c r="A114" s="36">
        <f>IF('様式 A-1'!$AL$1="","",'様式 A-1'!$AL$1)</f>
      </c>
      <c r="B114" s="78"/>
      <c r="C114" s="79">
        <f aca="true" t="shared" si="20" ref="C114:C129">IF(J114="","",TRIM(J114&amp;"　"&amp;K114))</f>
      </c>
      <c r="D114" s="79">
        <f t="shared" si="18"/>
      </c>
      <c r="E114" s="42">
        <f>'様式 A-1'!$D$7</f>
        <v>0</v>
      </c>
      <c r="F114" s="42">
        <f>'様式 A-1'!$D$8</f>
        <v>0</v>
      </c>
      <c r="G114" s="42" t="e">
        <f>'様式 WA-1（集計作業用）'!$D$6</f>
        <v>#N/A</v>
      </c>
      <c r="H114" s="36" t="str">
        <f>IF('様式 A-1'!$AI$1="","",'様式 A-1'!$AI$1)</f>
        <v>南関東</v>
      </c>
      <c r="I114" s="78" t="s">
        <v>722</v>
      </c>
      <c r="J114" s="56"/>
      <c r="K114" s="57"/>
      <c r="L114" s="56"/>
      <c r="M114" s="57"/>
      <c r="N114" s="36" t="s">
        <v>41</v>
      </c>
      <c r="O114" s="35"/>
      <c r="P114" s="435"/>
      <c r="Q114" s="33"/>
      <c r="R114" s="33"/>
      <c r="S114" s="33"/>
      <c r="T114" s="43"/>
      <c r="U114" s="33"/>
      <c r="V114" s="33"/>
      <c r="W114" s="33"/>
      <c r="X114" s="34"/>
      <c r="Y114" s="36">
        <f>IF(X114="","",DATEDIF(X114,'様式 A-1'!$G$2,"Y"))</f>
      </c>
      <c r="Z114" s="33"/>
      <c r="AA114" s="33">
        <f t="shared" si="15"/>
      </c>
      <c r="AB114" s="187"/>
      <c r="AC114" s="187"/>
      <c r="AD114" s="187"/>
      <c r="AE114" s="187"/>
      <c r="AF114" s="187"/>
      <c r="AG114" s="187"/>
      <c r="AH114" s="187"/>
      <c r="AI114" s="36">
        <f t="shared" si="19"/>
        <v>0</v>
      </c>
      <c r="AJ114" s="80">
        <f t="shared" si="16"/>
        <v>0</v>
      </c>
      <c r="AK114" s="80">
        <f t="shared" si="17"/>
        <v>0</v>
      </c>
    </row>
    <row r="115" spans="1:37" ht="24" customHeight="1">
      <c r="A115" s="36">
        <f>IF('様式 A-1'!$AL$1="","",'様式 A-1'!$AL$1)</f>
      </c>
      <c r="B115" s="78"/>
      <c r="C115" s="79">
        <f t="shared" si="20"/>
      </c>
      <c r="D115" s="79">
        <f t="shared" si="18"/>
      </c>
      <c r="E115" s="42">
        <f>'様式 A-1'!$D$7</f>
        <v>0</v>
      </c>
      <c r="F115" s="42">
        <f>'様式 A-1'!$D$8</f>
        <v>0</v>
      </c>
      <c r="G115" s="42" t="e">
        <f>'様式 WA-1（集計作業用）'!$D$6</f>
        <v>#N/A</v>
      </c>
      <c r="H115" s="36" t="str">
        <f>IF('様式 A-1'!$AI$1="","",'様式 A-1'!$AI$1)</f>
        <v>南関東</v>
      </c>
      <c r="I115" s="78" t="s">
        <v>723</v>
      </c>
      <c r="J115" s="56"/>
      <c r="K115" s="57"/>
      <c r="L115" s="56"/>
      <c r="M115" s="57"/>
      <c r="N115" s="36" t="s">
        <v>41</v>
      </c>
      <c r="O115" s="35"/>
      <c r="P115" s="435"/>
      <c r="Q115" s="33"/>
      <c r="R115" s="33"/>
      <c r="S115" s="33"/>
      <c r="T115" s="43"/>
      <c r="U115" s="33"/>
      <c r="V115" s="33"/>
      <c r="W115" s="33"/>
      <c r="X115" s="34"/>
      <c r="Y115" s="36">
        <f>IF(X115="","",DATEDIF(X115,'様式 A-1'!$G$2,"Y"))</f>
      </c>
      <c r="Z115" s="33"/>
      <c r="AA115" s="33">
        <f t="shared" si="15"/>
      </c>
      <c r="AB115" s="187"/>
      <c r="AC115" s="187"/>
      <c r="AD115" s="187"/>
      <c r="AE115" s="187"/>
      <c r="AF115" s="187"/>
      <c r="AG115" s="187"/>
      <c r="AH115" s="187"/>
      <c r="AI115" s="36">
        <f t="shared" si="19"/>
        <v>0</v>
      </c>
      <c r="AJ115" s="80">
        <f t="shared" si="16"/>
        <v>0</v>
      </c>
      <c r="AK115" s="80">
        <f t="shared" si="17"/>
        <v>0</v>
      </c>
    </row>
    <row r="116" spans="1:37" ht="24" customHeight="1">
      <c r="A116" s="36">
        <f>IF('様式 A-1'!$AL$1="","",'様式 A-1'!$AL$1)</f>
      </c>
      <c r="B116" s="78"/>
      <c r="C116" s="79">
        <f t="shared" si="20"/>
      </c>
      <c r="D116" s="79">
        <f t="shared" si="18"/>
      </c>
      <c r="E116" s="42">
        <f>'様式 A-1'!$D$7</f>
        <v>0</v>
      </c>
      <c r="F116" s="42">
        <f>'様式 A-1'!$D$8</f>
        <v>0</v>
      </c>
      <c r="G116" s="42" t="e">
        <f>'様式 WA-1（集計作業用）'!$D$6</f>
        <v>#N/A</v>
      </c>
      <c r="H116" s="36" t="str">
        <f>IF('様式 A-1'!$AI$1="","",'様式 A-1'!$AI$1)</f>
        <v>南関東</v>
      </c>
      <c r="I116" s="78" t="s">
        <v>724</v>
      </c>
      <c r="J116" s="56"/>
      <c r="K116" s="57"/>
      <c r="L116" s="56"/>
      <c r="M116" s="57"/>
      <c r="N116" s="36" t="s">
        <v>41</v>
      </c>
      <c r="O116" s="35"/>
      <c r="P116" s="435"/>
      <c r="Q116" s="33"/>
      <c r="R116" s="33"/>
      <c r="S116" s="33"/>
      <c r="T116" s="43"/>
      <c r="U116" s="33"/>
      <c r="V116" s="33"/>
      <c r="W116" s="33"/>
      <c r="X116" s="34"/>
      <c r="Y116" s="36">
        <f>IF(X116="","",DATEDIF(X116,'様式 A-1'!$G$2,"Y"))</f>
      </c>
      <c r="Z116" s="33"/>
      <c r="AA116" s="33">
        <f t="shared" si="15"/>
      </c>
      <c r="AB116" s="187"/>
      <c r="AC116" s="187"/>
      <c r="AD116" s="187"/>
      <c r="AE116" s="187"/>
      <c r="AF116" s="187"/>
      <c r="AG116" s="187"/>
      <c r="AH116" s="187"/>
      <c r="AI116" s="36">
        <f t="shared" si="19"/>
        <v>0</v>
      </c>
      <c r="AJ116" s="80">
        <f t="shared" si="16"/>
        <v>0</v>
      </c>
      <c r="AK116" s="80">
        <f t="shared" si="17"/>
        <v>0</v>
      </c>
    </row>
    <row r="117" spans="1:37" ht="24" customHeight="1">
      <c r="A117" s="36">
        <f>IF('様式 A-1'!$AL$1="","",'様式 A-1'!$AL$1)</f>
      </c>
      <c r="B117" s="78"/>
      <c r="C117" s="79">
        <f t="shared" si="20"/>
      </c>
      <c r="D117" s="79">
        <f t="shared" si="18"/>
      </c>
      <c r="E117" s="42">
        <f>'様式 A-1'!$D$7</f>
        <v>0</v>
      </c>
      <c r="F117" s="42">
        <f>'様式 A-1'!$D$8</f>
        <v>0</v>
      </c>
      <c r="G117" s="42" t="e">
        <f>'様式 WA-1（集計作業用）'!$D$6</f>
        <v>#N/A</v>
      </c>
      <c r="H117" s="36" t="str">
        <f>IF('様式 A-1'!$AI$1="","",'様式 A-1'!$AI$1)</f>
        <v>南関東</v>
      </c>
      <c r="I117" s="78" t="s">
        <v>725</v>
      </c>
      <c r="J117" s="56"/>
      <c r="K117" s="57"/>
      <c r="L117" s="56"/>
      <c r="M117" s="57"/>
      <c r="N117" s="36" t="s">
        <v>41</v>
      </c>
      <c r="O117" s="35"/>
      <c r="P117" s="435"/>
      <c r="Q117" s="33"/>
      <c r="R117" s="33"/>
      <c r="S117" s="33"/>
      <c r="T117" s="43"/>
      <c r="U117" s="33"/>
      <c r="V117" s="33"/>
      <c r="W117" s="33"/>
      <c r="X117" s="34"/>
      <c r="Y117" s="36">
        <f>IF(X117="","",DATEDIF(X117,'様式 A-1'!$G$2,"Y"))</f>
      </c>
      <c r="Z117" s="33"/>
      <c r="AA117" s="33">
        <f t="shared" si="15"/>
      </c>
      <c r="AB117" s="187"/>
      <c r="AC117" s="187"/>
      <c r="AD117" s="187"/>
      <c r="AE117" s="187"/>
      <c r="AF117" s="187"/>
      <c r="AG117" s="187"/>
      <c r="AH117" s="187"/>
      <c r="AI117" s="36">
        <f t="shared" si="19"/>
        <v>0</v>
      </c>
      <c r="AJ117" s="80">
        <f t="shared" si="16"/>
        <v>0</v>
      </c>
      <c r="AK117" s="80">
        <f t="shared" si="17"/>
        <v>0</v>
      </c>
    </row>
    <row r="118" spans="1:37" ht="24" customHeight="1">
      <c r="A118" s="36">
        <f>IF('様式 A-1'!$AL$1="","",'様式 A-1'!$AL$1)</f>
      </c>
      <c r="B118" s="78"/>
      <c r="C118" s="79">
        <f t="shared" si="20"/>
      </c>
      <c r="D118" s="79">
        <f t="shared" si="18"/>
      </c>
      <c r="E118" s="42">
        <f>'様式 A-1'!$D$7</f>
        <v>0</v>
      </c>
      <c r="F118" s="42">
        <f>'様式 A-1'!$D$8</f>
        <v>0</v>
      </c>
      <c r="G118" s="42" t="e">
        <f>'様式 WA-1（集計作業用）'!$D$6</f>
        <v>#N/A</v>
      </c>
      <c r="H118" s="36" t="str">
        <f>IF('様式 A-1'!$AI$1="","",'様式 A-1'!$AI$1)</f>
        <v>南関東</v>
      </c>
      <c r="I118" s="78" t="s">
        <v>726</v>
      </c>
      <c r="J118" s="56"/>
      <c r="K118" s="57"/>
      <c r="L118" s="56"/>
      <c r="M118" s="57"/>
      <c r="N118" s="36" t="s">
        <v>41</v>
      </c>
      <c r="O118" s="35"/>
      <c r="P118" s="435"/>
      <c r="Q118" s="33"/>
      <c r="R118" s="33"/>
      <c r="S118" s="33"/>
      <c r="T118" s="43"/>
      <c r="U118" s="33"/>
      <c r="V118" s="33"/>
      <c r="W118" s="33"/>
      <c r="X118" s="34"/>
      <c r="Y118" s="36">
        <f>IF(X118="","",DATEDIF(X118,'様式 A-1'!$G$2,"Y"))</f>
      </c>
      <c r="Z118" s="33"/>
      <c r="AA118" s="33">
        <f t="shared" si="15"/>
      </c>
      <c r="AB118" s="187"/>
      <c r="AC118" s="187"/>
      <c r="AD118" s="187"/>
      <c r="AE118" s="187"/>
      <c r="AF118" s="187"/>
      <c r="AG118" s="187"/>
      <c r="AH118" s="187"/>
      <c r="AI118" s="36">
        <f t="shared" si="19"/>
        <v>0</v>
      </c>
      <c r="AJ118" s="80">
        <f t="shared" si="16"/>
        <v>0</v>
      </c>
      <c r="AK118" s="80">
        <f t="shared" si="17"/>
        <v>0</v>
      </c>
    </row>
    <row r="119" spans="1:37" ht="24" customHeight="1">
      <c r="A119" s="36">
        <f>IF('様式 A-1'!$AL$1="","",'様式 A-1'!$AL$1)</f>
      </c>
      <c r="B119" s="78"/>
      <c r="C119" s="79">
        <f t="shared" si="20"/>
      </c>
      <c r="D119" s="79">
        <f t="shared" si="18"/>
      </c>
      <c r="E119" s="42">
        <f>'様式 A-1'!$D$7</f>
        <v>0</v>
      </c>
      <c r="F119" s="42">
        <f>'様式 A-1'!$D$8</f>
        <v>0</v>
      </c>
      <c r="G119" s="42" t="e">
        <f>'様式 WA-1（集計作業用）'!$D$6</f>
        <v>#N/A</v>
      </c>
      <c r="H119" s="36" t="str">
        <f>IF('様式 A-1'!$AI$1="","",'様式 A-1'!$AI$1)</f>
        <v>南関東</v>
      </c>
      <c r="I119" s="78" t="s">
        <v>727</v>
      </c>
      <c r="J119" s="56"/>
      <c r="K119" s="57"/>
      <c r="L119" s="56"/>
      <c r="M119" s="57"/>
      <c r="N119" s="36" t="s">
        <v>41</v>
      </c>
      <c r="O119" s="35"/>
      <c r="P119" s="435"/>
      <c r="Q119" s="33"/>
      <c r="R119" s="33"/>
      <c r="S119" s="33"/>
      <c r="T119" s="43"/>
      <c r="U119" s="33"/>
      <c r="V119" s="33"/>
      <c r="W119" s="33"/>
      <c r="X119" s="34"/>
      <c r="Y119" s="36">
        <f>IF(X119="","",DATEDIF(X119,'様式 A-1'!$G$2,"Y"))</f>
      </c>
      <c r="Z119" s="33"/>
      <c r="AA119" s="33">
        <f t="shared" si="15"/>
      </c>
      <c r="AB119" s="187"/>
      <c r="AC119" s="187"/>
      <c r="AD119" s="187"/>
      <c r="AE119" s="187"/>
      <c r="AF119" s="187"/>
      <c r="AG119" s="187"/>
      <c r="AH119" s="187"/>
      <c r="AI119" s="36">
        <f t="shared" si="19"/>
        <v>0</v>
      </c>
      <c r="AJ119" s="80">
        <f t="shared" si="16"/>
        <v>0</v>
      </c>
      <c r="AK119" s="80">
        <f t="shared" si="17"/>
        <v>0</v>
      </c>
    </row>
    <row r="120" spans="1:37" ht="24" customHeight="1">
      <c r="A120" s="36">
        <f>IF('様式 A-1'!$AL$1="","",'様式 A-1'!$AL$1)</f>
      </c>
      <c r="B120" s="78"/>
      <c r="C120" s="79">
        <f t="shared" si="20"/>
      </c>
      <c r="D120" s="79">
        <f t="shared" si="18"/>
      </c>
      <c r="E120" s="42">
        <f>'様式 A-1'!$D$7</f>
        <v>0</v>
      </c>
      <c r="F120" s="42">
        <f>'様式 A-1'!$D$8</f>
        <v>0</v>
      </c>
      <c r="G120" s="42" t="e">
        <f>'様式 WA-1（集計作業用）'!$D$6</f>
        <v>#N/A</v>
      </c>
      <c r="H120" s="36" t="str">
        <f>IF('様式 A-1'!$AI$1="","",'様式 A-1'!$AI$1)</f>
        <v>南関東</v>
      </c>
      <c r="I120" s="78" t="s">
        <v>728</v>
      </c>
      <c r="J120" s="56"/>
      <c r="K120" s="57"/>
      <c r="L120" s="56"/>
      <c r="M120" s="57"/>
      <c r="N120" s="36" t="s">
        <v>41</v>
      </c>
      <c r="O120" s="35"/>
      <c r="P120" s="435"/>
      <c r="Q120" s="33"/>
      <c r="R120" s="33"/>
      <c r="S120" s="33"/>
      <c r="T120" s="43"/>
      <c r="U120" s="33"/>
      <c r="V120" s="33"/>
      <c r="W120" s="33"/>
      <c r="X120" s="34"/>
      <c r="Y120" s="36">
        <f>IF(X120="","",DATEDIF(X120,'様式 A-1'!$G$2,"Y"))</f>
      </c>
      <c r="Z120" s="33"/>
      <c r="AA120" s="33">
        <f t="shared" si="15"/>
      </c>
      <c r="AB120" s="187"/>
      <c r="AC120" s="187"/>
      <c r="AD120" s="187"/>
      <c r="AE120" s="187"/>
      <c r="AF120" s="187"/>
      <c r="AG120" s="187"/>
      <c r="AH120" s="187"/>
      <c r="AI120" s="36">
        <f t="shared" si="19"/>
        <v>0</v>
      </c>
      <c r="AJ120" s="80">
        <f t="shared" si="16"/>
        <v>0</v>
      </c>
      <c r="AK120" s="80">
        <f t="shared" si="17"/>
        <v>0</v>
      </c>
    </row>
    <row r="121" spans="1:37" ht="24" customHeight="1">
      <c r="A121" s="36">
        <f>IF('様式 A-1'!$AL$1="","",'様式 A-1'!$AL$1)</f>
      </c>
      <c r="B121" s="78"/>
      <c r="C121" s="79">
        <f t="shared" si="20"/>
      </c>
      <c r="D121" s="79">
        <f t="shared" si="18"/>
      </c>
      <c r="E121" s="42">
        <f>'様式 A-1'!$D$7</f>
        <v>0</v>
      </c>
      <c r="F121" s="42">
        <f>'様式 A-1'!$D$8</f>
        <v>0</v>
      </c>
      <c r="G121" s="42" t="e">
        <f>'様式 WA-1（集計作業用）'!$D$6</f>
        <v>#N/A</v>
      </c>
      <c r="H121" s="36" t="str">
        <f>IF('様式 A-1'!$AI$1="","",'様式 A-1'!$AI$1)</f>
        <v>南関東</v>
      </c>
      <c r="I121" s="78" t="s">
        <v>729</v>
      </c>
      <c r="J121" s="56"/>
      <c r="K121" s="57"/>
      <c r="L121" s="56"/>
      <c r="M121" s="57"/>
      <c r="N121" s="36" t="s">
        <v>41</v>
      </c>
      <c r="O121" s="35"/>
      <c r="P121" s="435"/>
      <c r="Q121" s="33"/>
      <c r="R121" s="33"/>
      <c r="S121" s="33"/>
      <c r="T121" s="43"/>
      <c r="U121" s="33"/>
      <c r="V121" s="33"/>
      <c r="W121" s="33"/>
      <c r="X121" s="34"/>
      <c r="Y121" s="36">
        <f>IF(X121="","",DATEDIF(X121,'様式 A-1'!$G$2,"Y"))</f>
      </c>
      <c r="Z121" s="33"/>
      <c r="AA121" s="33">
        <f t="shared" si="15"/>
      </c>
      <c r="AB121" s="187"/>
      <c r="AC121" s="187"/>
      <c r="AD121" s="187"/>
      <c r="AE121" s="187"/>
      <c r="AF121" s="187"/>
      <c r="AG121" s="187"/>
      <c r="AH121" s="187"/>
      <c r="AI121" s="36">
        <f t="shared" si="19"/>
        <v>0</v>
      </c>
      <c r="AJ121" s="80">
        <f t="shared" si="16"/>
        <v>0</v>
      </c>
      <c r="AK121" s="80">
        <f t="shared" si="17"/>
        <v>0</v>
      </c>
    </row>
    <row r="122" spans="1:37" ht="24" customHeight="1">
      <c r="A122" s="36">
        <f>IF('様式 A-1'!$AL$1="","",'様式 A-1'!$AL$1)</f>
      </c>
      <c r="B122" s="78"/>
      <c r="C122" s="79">
        <f t="shared" si="20"/>
      </c>
      <c r="D122" s="79">
        <f t="shared" si="18"/>
      </c>
      <c r="E122" s="42">
        <f>'様式 A-1'!$D$7</f>
        <v>0</v>
      </c>
      <c r="F122" s="42">
        <f>'様式 A-1'!$D$8</f>
        <v>0</v>
      </c>
      <c r="G122" s="42" t="e">
        <f>'様式 WA-1（集計作業用）'!$D$6</f>
        <v>#N/A</v>
      </c>
      <c r="H122" s="36" t="str">
        <f>IF('様式 A-1'!$AI$1="","",'様式 A-1'!$AI$1)</f>
        <v>南関東</v>
      </c>
      <c r="I122" s="78" t="s">
        <v>730</v>
      </c>
      <c r="J122" s="56"/>
      <c r="K122" s="57"/>
      <c r="L122" s="56"/>
      <c r="M122" s="57"/>
      <c r="N122" s="36" t="s">
        <v>41</v>
      </c>
      <c r="O122" s="35"/>
      <c r="P122" s="435"/>
      <c r="Q122" s="33"/>
      <c r="R122" s="33"/>
      <c r="S122" s="33"/>
      <c r="T122" s="43"/>
      <c r="U122" s="33"/>
      <c r="V122" s="33"/>
      <c r="W122" s="33"/>
      <c r="X122" s="34"/>
      <c r="Y122" s="36">
        <f>IF(X122="","",DATEDIF(X122,'様式 A-1'!$G$2,"Y"))</f>
      </c>
      <c r="Z122" s="33"/>
      <c r="AA122" s="33">
        <f t="shared" si="15"/>
      </c>
      <c r="AB122" s="187"/>
      <c r="AC122" s="187"/>
      <c r="AD122" s="187"/>
      <c r="AE122" s="187"/>
      <c r="AF122" s="187"/>
      <c r="AG122" s="187"/>
      <c r="AH122" s="187"/>
      <c r="AI122" s="36">
        <f t="shared" si="19"/>
        <v>0</v>
      </c>
      <c r="AJ122" s="80">
        <f t="shared" si="16"/>
        <v>0</v>
      </c>
      <c r="AK122" s="80">
        <f t="shared" si="17"/>
        <v>0</v>
      </c>
    </row>
    <row r="123" spans="1:37" ht="24" customHeight="1">
      <c r="A123" s="36">
        <f>IF('様式 A-1'!$AL$1="","",'様式 A-1'!$AL$1)</f>
      </c>
      <c r="B123" s="78"/>
      <c r="C123" s="79">
        <f t="shared" si="20"/>
      </c>
      <c r="D123" s="79">
        <f t="shared" si="18"/>
      </c>
      <c r="E123" s="42">
        <f>'様式 A-1'!$D$7</f>
        <v>0</v>
      </c>
      <c r="F123" s="42">
        <f>'様式 A-1'!$D$8</f>
        <v>0</v>
      </c>
      <c r="G123" s="42" t="e">
        <f>'様式 WA-1（集計作業用）'!$D$6</f>
        <v>#N/A</v>
      </c>
      <c r="H123" s="36" t="str">
        <f>IF('様式 A-1'!$AI$1="","",'様式 A-1'!$AI$1)</f>
        <v>南関東</v>
      </c>
      <c r="I123" s="78" t="s">
        <v>731</v>
      </c>
      <c r="J123" s="56"/>
      <c r="K123" s="57"/>
      <c r="L123" s="56"/>
      <c r="M123" s="57"/>
      <c r="N123" s="36" t="s">
        <v>41</v>
      </c>
      <c r="O123" s="35"/>
      <c r="P123" s="435"/>
      <c r="Q123" s="33"/>
      <c r="R123" s="33"/>
      <c r="S123" s="33"/>
      <c r="T123" s="43"/>
      <c r="U123" s="33"/>
      <c r="V123" s="33"/>
      <c r="W123" s="33"/>
      <c r="X123" s="34"/>
      <c r="Y123" s="36">
        <f>IF(X123="","",DATEDIF(X123,'様式 A-1'!$G$2,"Y"))</f>
      </c>
      <c r="Z123" s="33"/>
      <c r="AA123" s="33">
        <f t="shared" si="15"/>
      </c>
      <c r="AB123" s="187"/>
      <c r="AC123" s="187"/>
      <c r="AD123" s="187"/>
      <c r="AE123" s="187"/>
      <c r="AF123" s="187"/>
      <c r="AG123" s="187"/>
      <c r="AH123" s="187"/>
      <c r="AI123" s="36">
        <f t="shared" si="19"/>
        <v>0</v>
      </c>
      <c r="AJ123" s="80">
        <f t="shared" si="16"/>
        <v>0</v>
      </c>
      <c r="AK123" s="80">
        <f t="shared" si="17"/>
        <v>0</v>
      </c>
    </row>
    <row r="124" spans="1:37" ht="24" customHeight="1">
      <c r="A124" s="36">
        <f>IF('様式 A-1'!$AL$1="","",'様式 A-1'!$AL$1)</f>
      </c>
      <c r="B124" s="78"/>
      <c r="C124" s="79">
        <f t="shared" si="20"/>
      </c>
      <c r="D124" s="79">
        <f t="shared" si="18"/>
      </c>
      <c r="E124" s="42">
        <f>'様式 A-1'!$D$7</f>
        <v>0</v>
      </c>
      <c r="F124" s="42">
        <f>'様式 A-1'!$D$8</f>
        <v>0</v>
      </c>
      <c r="G124" s="42" t="e">
        <f>'様式 WA-1（集計作業用）'!$D$6</f>
        <v>#N/A</v>
      </c>
      <c r="H124" s="36" t="str">
        <f>IF('様式 A-1'!$AI$1="","",'様式 A-1'!$AI$1)</f>
        <v>南関東</v>
      </c>
      <c r="I124" s="78" t="s">
        <v>732</v>
      </c>
      <c r="J124" s="56"/>
      <c r="K124" s="57"/>
      <c r="L124" s="56"/>
      <c r="M124" s="57"/>
      <c r="N124" s="36" t="s">
        <v>41</v>
      </c>
      <c r="O124" s="35"/>
      <c r="P124" s="435"/>
      <c r="Q124" s="33"/>
      <c r="R124" s="33"/>
      <c r="S124" s="33"/>
      <c r="T124" s="43"/>
      <c r="U124" s="33"/>
      <c r="V124" s="33"/>
      <c r="W124" s="33"/>
      <c r="X124" s="34"/>
      <c r="Y124" s="36">
        <f>IF(X124="","",DATEDIF(X124,'様式 A-1'!$G$2,"Y"))</f>
      </c>
      <c r="Z124" s="33"/>
      <c r="AA124" s="33">
        <f t="shared" si="15"/>
      </c>
      <c r="AB124" s="187"/>
      <c r="AC124" s="187"/>
      <c r="AD124" s="187"/>
      <c r="AE124" s="187"/>
      <c r="AF124" s="187"/>
      <c r="AG124" s="187"/>
      <c r="AH124" s="187"/>
      <c r="AI124" s="36">
        <f t="shared" si="19"/>
        <v>0</v>
      </c>
      <c r="AJ124" s="80">
        <f t="shared" si="16"/>
        <v>0</v>
      </c>
      <c r="AK124" s="80">
        <f t="shared" si="17"/>
        <v>0</v>
      </c>
    </row>
    <row r="125" spans="1:37" ht="24" customHeight="1">
      <c r="A125" s="36">
        <f>IF('様式 A-1'!$AL$1="","",'様式 A-1'!$AL$1)</f>
      </c>
      <c r="B125" s="78"/>
      <c r="C125" s="79">
        <f t="shared" si="20"/>
      </c>
      <c r="D125" s="79">
        <f t="shared" si="18"/>
      </c>
      <c r="E125" s="42">
        <f>'様式 A-1'!$D$7</f>
        <v>0</v>
      </c>
      <c r="F125" s="42">
        <f>'様式 A-1'!$D$8</f>
        <v>0</v>
      </c>
      <c r="G125" s="42" t="e">
        <f>'様式 WA-1（集計作業用）'!$D$6</f>
        <v>#N/A</v>
      </c>
      <c r="H125" s="36" t="str">
        <f>IF('様式 A-1'!$AI$1="","",'様式 A-1'!$AI$1)</f>
        <v>南関東</v>
      </c>
      <c r="I125" s="78" t="s">
        <v>733</v>
      </c>
      <c r="J125" s="56"/>
      <c r="K125" s="57"/>
      <c r="L125" s="56"/>
      <c r="M125" s="57"/>
      <c r="N125" s="36" t="s">
        <v>41</v>
      </c>
      <c r="O125" s="35"/>
      <c r="P125" s="435"/>
      <c r="Q125" s="33"/>
      <c r="R125" s="33"/>
      <c r="S125" s="33"/>
      <c r="T125" s="43"/>
      <c r="U125" s="33"/>
      <c r="V125" s="33"/>
      <c r="W125" s="33"/>
      <c r="X125" s="34"/>
      <c r="Y125" s="36">
        <f>IF(X125="","",DATEDIF(X125,'様式 A-1'!$G$2,"Y"))</f>
      </c>
      <c r="Z125" s="33"/>
      <c r="AA125" s="33">
        <f t="shared" si="15"/>
      </c>
      <c r="AB125" s="187"/>
      <c r="AC125" s="187"/>
      <c r="AD125" s="187"/>
      <c r="AE125" s="187"/>
      <c r="AF125" s="187"/>
      <c r="AG125" s="187"/>
      <c r="AH125" s="187"/>
      <c r="AI125" s="36">
        <f t="shared" si="19"/>
        <v>0</v>
      </c>
      <c r="AJ125" s="80">
        <f t="shared" si="16"/>
        <v>0</v>
      </c>
      <c r="AK125" s="80">
        <f t="shared" si="17"/>
        <v>0</v>
      </c>
    </row>
    <row r="126" spans="1:37" ht="24" customHeight="1">
      <c r="A126" s="36">
        <f>IF('様式 A-1'!$AL$1="","",'様式 A-1'!$AL$1)</f>
      </c>
      <c r="B126" s="78"/>
      <c r="C126" s="79">
        <f t="shared" si="20"/>
      </c>
      <c r="D126" s="79">
        <f t="shared" si="18"/>
      </c>
      <c r="E126" s="42">
        <f>'様式 A-1'!$D$7</f>
        <v>0</v>
      </c>
      <c r="F126" s="42">
        <f>'様式 A-1'!$D$8</f>
        <v>0</v>
      </c>
      <c r="G126" s="42" t="e">
        <f>'様式 WA-1（集計作業用）'!$D$6</f>
        <v>#N/A</v>
      </c>
      <c r="H126" s="36" t="str">
        <f>IF('様式 A-1'!$AI$1="","",'様式 A-1'!$AI$1)</f>
        <v>南関東</v>
      </c>
      <c r="I126" s="78" t="s">
        <v>734</v>
      </c>
      <c r="J126" s="56"/>
      <c r="K126" s="57"/>
      <c r="L126" s="56"/>
      <c r="M126" s="57"/>
      <c r="N126" s="36" t="s">
        <v>41</v>
      </c>
      <c r="O126" s="35"/>
      <c r="P126" s="435"/>
      <c r="Q126" s="33"/>
      <c r="R126" s="33"/>
      <c r="S126" s="33"/>
      <c r="T126" s="43"/>
      <c r="U126" s="33"/>
      <c r="V126" s="33"/>
      <c r="W126" s="33"/>
      <c r="X126" s="34"/>
      <c r="Y126" s="36">
        <f>IF(X126="","",DATEDIF(X126,'様式 A-1'!$G$2,"Y"))</f>
      </c>
      <c r="Z126" s="33"/>
      <c r="AA126" s="33">
        <f t="shared" si="15"/>
      </c>
      <c r="AB126" s="187"/>
      <c r="AC126" s="187"/>
      <c r="AD126" s="187"/>
      <c r="AE126" s="187"/>
      <c r="AF126" s="187"/>
      <c r="AG126" s="187"/>
      <c r="AH126" s="187"/>
      <c r="AI126" s="36">
        <f t="shared" si="19"/>
        <v>0</v>
      </c>
      <c r="AJ126" s="80">
        <f t="shared" si="16"/>
        <v>0</v>
      </c>
      <c r="AK126" s="80">
        <f t="shared" si="17"/>
        <v>0</v>
      </c>
    </row>
    <row r="127" spans="1:37" ht="24" customHeight="1">
      <c r="A127" s="36">
        <f>IF('様式 A-1'!$AL$1="","",'様式 A-1'!$AL$1)</f>
      </c>
      <c r="B127" s="78"/>
      <c r="C127" s="79">
        <f t="shared" si="20"/>
      </c>
      <c r="D127" s="79">
        <f t="shared" si="18"/>
      </c>
      <c r="E127" s="42">
        <f>'様式 A-1'!$D$7</f>
        <v>0</v>
      </c>
      <c r="F127" s="42">
        <f>'様式 A-1'!$D$8</f>
        <v>0</v>
      </c>
      <c r="G127" s="42" t="e">
        <f>'様式 WA-1（集計作業用）'!$D$6</f>
        <v>#N/A</v>
      </c>
      <c r="H127" s="36" t="str">
        <f>IF('様式 A-1'!$AI$1="","",'様式 A-1'!$AI$1)</f>
        <v>南関東</v>
      </c>
      <c r="I127" s="78" t="s">
        <v>735</v>
      </c>
      <c r="J127" s="56"/>
      <c r="K127" s="57"/>
      <c r="L127" s="56"/>
      <c r="M127" s="57"/>
      <c r="N127" s="36" t="s">
        <v>41</v>
      </c>
      <c r="O127" s="35"/>
      <c r="P127" s="435"/>
      <c r="Q127" s="33"/>
      <c r="R127" s="33"/>
      <c r="S127" s="33"/>
      <c r="T127" s="43"/>
      <c r="U127" s="33"/>
      <c r="V127" s="33"/>
      <c r="W127" s="33"/>
      <c r="X127" s="34"/>
      <c r="Y127" s="36">
        <f>IF(X127="","",DATEDIF(X127,'様式 A-1'!$G$2,"Y"))</f>
      </c>
      <c r="Z127" s="33"/>
      <c r="AA127" s="33">
        <f t="shared" si="15"/>
      </c>
      <c r="AB127" s="187"/>
      <c r="AC127" s="187"/>
      <c r="AD127" s="187"/>
      <c r="AE127" s="187"/>
      <c r="AF127" s="187"/>
      <c r="AG127" s="187"/>
      <c r="AH127" s="187"/>
      <c r="AI127" s="36">
        <f t="shared" si="19"/>
        <v>0</v>
      </c>
      <c r="AJ127" s="80">
        <f t="shared" si="16"/>
        <v>0</v>
      </c>
      <c r="AK127" s="80">
        <f t="shared" si="17"/>
        <v>0</v>
      </c>
    </row>
    <row r="128" spans="1:37" ht="24" customHeight="1">
      <c r="A128" s="36">
        <f>IF('様式 A-1'!$AL$1="","",'様式 A-1'!$AL$1)</f>
      </c>
      <c r="B128" s="78"/>
      <c r="C128" s="79">
        <f t="shared" si="20"/>
      </c>
      <c r="D128" s="79">
        <f t="shared" si="18"/>
      </c>
      <c r="E128" s="42">
        <f>'様式 A-1'!$D$7</f>
        <v>0</v>
      </c>
      <c r="F128" s="42">
        <f>'様式 A-1'!$D$8</f>
        <v>0</v>
      </c>
      <c r="G128" s="42" t="e">
        <f>'様式 WA-1（集計作業用）'!$D$6</f>
        <v>#N/A</v>
      </c>
      <c r="H128" s="36" t="str">
        <f>IF('様式 A-1'!$AI$1="","",'様式 A-1'!$AI$1)</f>
        <v>南関東</v>
      </c>
      <c r="I128" s="78" t="s">
        <v>736</v>
      </c>
      <c r="J128" s="56"/>
      <c r="K128" s="57"/>
      <c r="L128" s="56"/>
      <c r="M128" s="57"/>
      <c r="N128" s="36" t="s">
        <v>41</v>
      </c>
      <c r="O128" s="35"/>
      <c r="P128" s="435"/>
      <c r="Q128" s="33"/>
      <c r="R128" s="33"/>
      <c r="S128" s="33"/>
      <c r="T128" s="43"/>
      <c r="U128" s="33"/>
      <c r="V128" s="33"/>
      <c r="W128" s="33"/>
      <c r="X128" s="34"/>
      <c r="Y128" s="36">
        <f>IF(X128="","",DATEDIF(X128,'様式 A-1'!$G$2,"Y"))</f>
      </c>
      <c r="Z128" s="33"/>
      <c r="AA128" s="33">
        <f t="shared" si="15"/>
      </c>
      <c r="AB128" s="187"/>
      <c r="AC128" s="187"/>
      <c r="AD128" s="187"/>
      <c r="AE128" s="187"/>
      <c r="AF128" s="187"/>
      <c r="AG128" s="187"/>
      <c r="AH128" s="187"/>
      <c r="AI128" s="36">
        <f t="shared" si="19"/>
        <v>0</v>
      </c>
      <c r="AJ128" s="80">
        <f t="shared" si="16"/>
        <v>0</v>
      </c>
      <c r="AK128" s="80">
        <f t="shared" si="17"/>
        <v>0</v>
      </c>
    </row>
    <row r="129" spans="1:37" ht="24" customHeight="1">
      <c r="A129" s="36">
        <f>IF('様式 A-1'!$AL$1="","",'様式 A-1'!$AL$1)</f>
      </c>
      <c r="B129" s="78"/>
      <c r="C129" s="79">
        <f t="shared" si="20"/>
      </c>
      <c r="D129" s="79">
        <f t="shared" si="18"/>
      </c>
      <c r="E129" s="42">
        <f>'様式 A-1'!$D$7</f>
        <v>0</v>
      </c>
      <c r="F129" s="42">
        <f>'様式 A-1'!$D$8</f>
        <v>0</v>
      </c>
      <c r="G129" s="42" t="e">
        <f>'様式 WA-1（集計作業用）'!$D$6</f>
        <v>#N/A</v>
      </c>
      <c r="H129" s="36" t="str">
        <f>IF('様式 A-1'!$AI$1="","",'様式 A-1'!$AI$1)</f>
        <v>南関東</v>
      </c>
      <c r="I129" s="78" t="s">
        <v>737</v>
      </c>
      <c r="J129" s="56"/>
      <c r="K129" s="57"/>
      <c r="L129" s="56"/>
      <c r="M129" s="57"/>
      <c r="N129" s="36" t="s">
        <v>41</v>
      </c>
      <c r="O129" s="35"/>
      <c r="P129" s="435"/>
      <c r="Q129" s="33"/>
      <c r="R129" s="33"/>
      <c r="S129" s="33"/>
      <c r="T129" s="43"/>
      <c r="U129" s="33"/>
      <c r="V129" s="33"/>
      <c r="W129" s="33"/>
      <c r="X129" s="34"/>
      <c r="Y129" s="36">
        <f>IF(X129="","",DATEDIF(X129,'様式 A-1'!$G$2,"Y"))</f>
      </c>
      <c r="Z129" s="33"/>
      <c r="AA129" s="33">
        <f t="shared" si="15"/>
      </c>
      <c r="AB129" s="187"/>
      <c r="AC129" s="187"/>
      <c r="AD129" s="187"/>
      <c r="AE129" s="187"/>
      <c r="AF129" s="187"/>
      <c r="AG129" s="187"/>
      <c r="AH129" s="187"/>
      <c r="AI129" s="36">
        <f t="shared" si="19"/>
        <v>0</v>
      </c>
      <c r="AJ129" s="80">
        <f t="shared" si="16"/>
        <v>0</v>
      </c>
      <c r="AK129" s="80">
        <f t="shared" si="17"/>
        <v>0</v>
      </c>
    </row>
    <row r="130" spans="1:37" s="61" customFormat="1" ht="24"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row>
    <row r="131" spans="1:48" s="61" customFormat="1" ht="24"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212" t="s">
        <v>803</v>
      </c>
      <c r="AB131" s="211">
        <f>COUNTIF(AB10:AB129,"1")</f>
        <v>0</v>
      </c>
      <c r="AC131" s="127">
        <f aca="true" t="shared" si="21" ref="AC131:AH131">COUNT(AC10:AC129)</f>
        <v>0</v>
      </c>
      <c r="AD131" s="127">
        <f t="shared" si="21"/>
        <v>0</v>
      </c>
      <c r="AE131" s="127">
        <f t="shared" si="21"/>
        <v>0</v>
      </c>
      <c r="AF131" s="127">
        <f t="shared" si="21"/>
        <v>0</v>
      </c>
      <c r="AG131" s="127">
        <f t="shared" si="21"/>
        <v>0</v>
      </c>
      <c r="AH131" s="127">
        <f t="shared" si="21"/>
        <v>0</v>
      </c>
      <c r="AI131" s="81"/>
      <c r="AJ131" s="81"/>
      <c r="AK131" s="127">
        <f>SUM(AK10:AK129)</f>
        <v>0</v>
      </c>
      <c r="AO131" s="134" t="s">
        <v>102</v>
      </c>
      <c r="AP131" s="93"/>
      <c r="AQ131" s="77"/>
      <c r="AR131" s="77"/>
      <c r="AS131" s="77"/>
      <c r="AT131" s="77"/>
      <c r="AU131" s="77"/>
      <c r="AV131" s="77"/>
    </row>
    <row r="132" spans="1:48" s="61" customFormat="1" ht="24"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212" t="s">
        <v>804</v>
      </c>
      <c r="AB132" s="211">
        <f>COUNTIF(AB10:AB129,"3")</f>
        <v>0</v>
      </c>
      <c r="AC132" s="211">
        <f aca="true" t="shared" si="22" ref="AC132:AH132">COUNTIF(AC10:AC129,"3")</f>
        <v>0</v>
      </c>
      <c r="AD132" s="211">
        <f t="shared" si="22"/>
        <v>0</v>
      </c>
      <c r="AE132" s="211">
        <f t="shared" si="22"/>
        <v>0</v>
      </c>
      <c r="AF132" s="211">
        <f t="shared" si="22"/>
        <v>0</v>
      </c>
      <c r="AG132" s="211">
        <f t="shared" si="22"/>
        <v>0</v>
      </c>
      <c r="AH132" s="211">
        <f t="shared" si="22"/>
        <v>0</v>
      </c>
      <c r="AI132" s="81"/>
      <c r="AJ132" s="81"/>
      <c r="AK132" s="81"/>
      <c r="AO132" s="93" t="s">
        <v>374</v>
      </c>
      <c r="AP132" s="93" t="s">
        <v>361</v>
      </c>
      <c r="AQ132" s="77"/>
      <c r="AR132" s="77"/>
      <c r="AS132" s="77"/>
      <c r="AT132" s="77"/>
      <c r="AU132" s="77"/>
      <c r="AV132" s="77"/>
    </row>
    <row r="133" spans="27:48" s="61" customFormat="1" ht="24" customHeight="1">
      <c r="AA133" s="212" t="s">
        <v>805</v>
      </c>
      <c r="AB133" s="211">
        <f>COUNTIF(AB10:AB129,"5")</f>
        <v>0</v>
      </c>
      <c r="AC133" s="211">
        <f aca="true" t="shared" si="23" ref="AC133:AH133">COUNTIF(AC10:AC129,"5")</f>
        <v>0</v>
      </c>
      <c r="AD133" s="211">
        <f t="shared" si="23"/>
        <v>0</v>
      </c>
      <c r="AE133" s="211">
        <f t="shared" si="23"/>
        <v>0</v>
      </c>
      <c r="AF133" s="211">
        <f t="shared" si="23"/>
        <v>0</v>
      </c>
      <c r="AG133" s="211">
        <f t="shared" si="23"/>
        <v>0</v>
      </c>
      <c r="AH133" s="211">
        <f t="shared" si="23"/>
        <v>0</v>
      </c>
      <c r="AO133" s="77"/>
      <c r="AP133" s="238" t="s">
        <v>41</v>
      </c>
      <c r="AQ133" s="238"/>
      <c r="AR133" s="77"/>
      <c r="AS133" s="77"/>
      <c r="AT133" s="77"/>
      <c r="AU133" s="77"/>
      <c r="AV133" s="77"/>
    </row>
    <row r="134" s="61" customFormat="1" ht="24" customHeight="1"/>
    <row r="135" spans="41:42" ht="24" customHeight="1">
      <c r="AO135" s="93" t="s">
        <v>375</v>
      </c>
      <c r="AP135" s="93" t="s">
        <v>385</v>
      </c>
    </row>
    <row r="136" spans="42:50" ht="24" customHeight="1">
      <c r="AP136" s="250"/>
      <c r="AQ136" s="250"/>
      <c r="AR136" s="250"/>
      <c r="AS136" s="219"/>
      <c r="AW136" s="61"/>
      <c r="AX136" s="61"/>
    </row>
    <row r="137" ht="24" customHeight="1"/>
    <row r="138" spans="41:42" ht="24" customHeight="1">
      <c r="AO138" s="93" t="s">
        <v>376</v>
      </c>
      <c r="AP138" s="93" t="s">
        <v>391</v>
      </c>
    </row>
    <row r="139" spans="42:44" ht="24" customHeight="1">
      <c r="AP139" s="251" t="str">
        <f>IF('様式 A-1'!AW60="","",'様式 A-1'!AW60)</f>
        <v>一般</v>
      </c>
      <c r="AQ139" s="251" t="str">
        <f>IF('様式 A-1'!AW61="","",'様式 A-1'!AW61)</f>
        <v>高校生</v>
      </c>
      <c r="AR139" s="251" t="str">
        <f>IF('様式 A-1'!AW62="","",'様式 A-1'!AW62)</f>
        <v>中学生</v>
      </c>
    </row>
    <row r="140" ht="24" customHeight="1"/>
    <row r="141" spans="41:42" ht="24" customHeight="1">
      <c r="AO141" s="93" t="s">
        <v>377</v>
      </c>
      <c r="AP141" s="93" t="s">
        <v>645</v>
      </c>
    </row>
    <row r="142" spans="42:47" ht="24" customHeight="1">
      <c r="AP142" s="238"/>
      <c r="AQ142" s="238"/>
      <c r="AR142" s="238"/>
      <c r="AS142" s="238"/>
      <c r="AT142" s="238"/>
      <c r="AU142" s="238"/>
    </row>
    <row r="143" ht="24" customHeight="1"/>
    <row r="144" spans="41:42" ht="24" customHeight="1">
      <c r="AO144" s="93" t="s">
        <v>378</v>
      </c>
      <c r="AP144" s="93" t="s">
        <v>392</v>
      </c>
    </row>
    <row r="145" spans="42:47" ht="24" customHeight="1">
      <c r="AP145" s="251" t="str">
        <f>IF('様式 A-1'!Z$18="","",'様式 A-1'!Z$18)</f>
        <v>S</v>
      </c>
      <c r="AQ145" s="251" t="str">
        <f>IF('様式 A-1'!AB$18="","",'様式 A-1'!AB$18)</f>
        <v>M</v>
      </c>
      <c r="AR145" s="251" t="str">
        <f>IF('様式 A-1'!AD$18="","",'様式 A-1'!AD$18)</f>
        <v>L</v>
      </c>
      <c r="AS145" s="251" t="str">
        <f>IF('様式 A-1'!AF$18="","",'様式 A-1'!AF$18)</f>
        <v>XL</v>
      </c>
      <c r="AT145" s="251" t="str">
        <f>IF('様式 A-1'!AH$18="","",'様式 A-1'!AH$18)</f>
        <v>2XL</v>
      </c>
      <c r="AU145" s="251">
        <f>IF('様式 A-1'!AJ$18="","",'様式 A-1'!AJ$18)</f>
      </c>
    </row>
    <row r="146" ht="24" customHeight="1"/>
    <row r="147" spans="41:42" ht="24" customHeight="1">
      <c r="AO147" s="93" t="s">
        <v>521</v>
      </c>
      <c r="AP147" s="93" t="s">
        <v>542</v>
      </c>
    </row>
    <row r="148" ht="24" customHeight="1">
      <c r="AP148" s="137" t="s">
        <v>429</v>
      </c>
    </row>
    <row r="149" ht="24" customHeight="1"/>
    <row r="150" spans="41:42" ht="24" customHeight="1">
      <c r="AO150" s="93" t="s">
        <v>521</v>
      </c>
      <c r="AP150" s="93" t="s">
        <v>105</v>
      </c>
    </row>
    <row r="151" spans="42:44" ht="24" customHeight="1">
      <c r="AP151" s="238">
        <v>1</v>
      </c>
      <c r="AQ151" s="238"/>
      <c r="AR151" s="238"/>
    </row>
    <row r="152" ht="24" customHeight="1"/>
    <row r="153" spans="41:47" ht="24" customHeight="1">
      <c r="AO153" s="93" t="s">
        <v>383</v>
      </c>
      <c r="AP153" s="93" t="s">
        <v>104</v>
      </c>
      <c r="AT153" s="93"/>
      <c r="AU153" s="93"/>
    </row>
    <row r="154" spans="42:47" ht="24" customHeight="1">
      <c r="AP154" s="238">
        <v>2</v>
      </c>
      <c r="AQ154" s="93" t="s">
        <v>335</v>
      </c>
      <c r="AT154" s="93"/>
      <c r="AU154" s="93"/>
    </row>
    <row r="155" ht="24" customHeight="1"/>
    <row r="156" ht="24" customHeight="1"/>
    <row r="157" ht="24" customHeight="1"/>
    <row r="158" ht="24" customHeight="1"/>
    <row r="159" ht="24" customHeight="1"/>
    <row r="160" ht="24" customHeight="1"/>
    <row r="161" ht="24" customHeight="1"/>
  </sheetData>
  <sheetProtection password="E856" sheet="1"/>
  <mergeCells count="4">
    <mergeCell ref="AG3:AG4"/>
    <mergeCell ref="AF3:AF4"/>
    <mergeCell ref="I3:M3"/>
    <mergeCell ref="AB3:AE3"/>
  </mergeCells>
  <conditionalFormatting sqref="AA10:AA129">
    <cfRule type="expression" priority="3" dxfId="8" stopIfTrue="1">
      <formula>$AA10="×情報不足"</formula>
    </cfRule>
  </conditionalFormatting>
  <conditionalFormatting sqref="AB8:AH129">
    <cfRule type="cellIs" priority="1" dxfId="0" operator="equal" stopIfTrue="1">
      <formula>5</formula>
    </cfRule>
    <cfRule type="expression" priority="2" dxfId="2" stopIfTrue="1">
      <formula>AB8=3</formula>
    </cfRule>
  </conditionalFormatting>
  <conditionalFormatting sqref="J8:K9">
    <cfRule type="expression" priority="6" dxfId="1" stopIfTrue="1">
      <formula>AND($O8="",$T8&lt;&gt;"")</formula>
    </cfRule>
  </conditionalFormatting>
  <dataValidations count="10">
    <dataValidation type="list" allowBlank="1" showDropDown="1" showInputMessage="1" showErrorMessage="1" imeMode="off" sqref="AB8:AH9">
      <formula1>$AP$151:$AR$151</formula1>
    </dataValidation>
    <dataValidation type="list" allowBlank="1" showInputMessage="1" showErrorMessage="1" imeMode="off" sqref="T8:T129">
      <formula1>$AP$139:$AR$139</formula1>
    </dataValidation>
    <dataValidation type="list" allowBlank="1" showInputMessage="1" showErrorMessage="1" imeMode="off" sqref="N8:N129">
      <formula1>$AP$133:$AQ$133</formula1>
    </dataValidation>
    <dataValidation allowBlank="1" showInputMessage="1" showErrorMessage="1" imeMode="off" sqref="P8:P129 V7:V129"/>
    <dataValidation type="list" allowBlank="1" showInputMessage="1" showErrorMessage="1" imeMode="off" sqref="W8:W129">
      <formula1>$AP$145:$AT$145</formula1>
    </dataValidation>
    <dataValidation allowBlank="1" showInputMessage="1" showErrorMessage="1" imeMode="hiragana" sqref="Z8:Z129 J8:K129"/>
    <dataValidation allowBlank="1" showInputMessage="1" showErrorMessage="1" imeMode="halfKatakana" sqref="AB7:AH7 L8:M129"/>
    <dataValidation allowBlank="1" showInputMessage="1" showErrorMessage="1" imeMode="off" sqref="AB6:AH6 X8:Y129 I8:I129 O8:O129"/>
    <dataValidation type="list" allowBlank="1" showInputMessage="1" showErrorMessage="1" sqref="U8:U129">
      <formula1>"なし(中学生),高校生(BLS+WS),ﾌﾟｰﾙﾗｲﾌｶﾞｰﾄﾞ,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 type="list" allowBlank="1" showInputMessage="1" showErrorMessage="1" imeMode="off" sqref="AB10:AH129">
      <formula1>$AP$151</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63" r:id="rId2"/>
  <headerFooter>
    <oddHeader>&amp;L&amp;12&amp;D &amp;T&amp;R&amp;"ＭＳ ゴシック,標準"&amp;12&lt; &amp;P/&amp;N &gt;</oddHeader>
  </headerFooter>
  <drawing r:id="rId1"/>
</worksheet>
</file>

<file path=xl/worksheets/sheet3.xml><?xml version="1.0" encoding="utf-8"?>
<worksheet xmlns="http://schemas.openxmlformats.org/spreadsheetml/2006/main" xmlns:r="http://schemas.openxmlformats.org/officeDocument/2006/relationships">
  <sheetPr>
    <tabColor rgb="FFFF00FF"/>
    <pageSetUpPr fitToPage="1"/>
  </sheetPr>
  <dimension ref="A1:BK154"/>
  <sheetViews>
    <sheetView showGridLines="0" zoomScale="70" zoomScaleNormal="70" zoomScaleSheetLayoutView="100" workbookViewId="0" topLeftCell="I3">
      <selection activeCell="J10" sqref="J10"/>
    </sheetView>
  </sheetViews>
  <sheetFormatPr defaultColWidth="9.00390625" defaultRowHeight="15"/>
  <cols>
    <col min="1" max="2" width="6.57421875" style="77" hidden="1" customWidth="1"/>
    <col min="3" max="3" width="15.57421875" style="77" hidden="1" customWidth="1"/>
    <col min="4" max="4" width="20.57421875" style="77" hidden="1" customWidth="1"/>
    <col min="5" max="5" width="38.140625" style="77" hidden="1" customWidth="1"/>
    <col min="6" max="6" width="20.57421875" style="77" hidden="1" customWidth="1"/>
    <col min="7" max="7" width="19.140625" style="77" hidden="1" customWidth="1"/>
    <col min="8" max="8" width="5.57421875" style="77" hidden="1" customWidth="1"/>
    <col min="9" max="9" width="5.57421875" style="77" customWidth="1"/>
    <col min="10" max="11" width="10.57421875" style="77" customWidth="1"/>
    <col min="12" max="13" width="12.57421875" style="77" customWidth="1"/>
    <col min="14" max="14" width="5.57421875" style="77" customWidth="1"/>
    <col min="15" max="16" width="10.57421875" style="77" customWidth="1"/>
    <col min="17" max="19" width="10.57421875" style="77" hidden="1" customWidth="1"/>
    <col min="20" max="20" width="8.57421875" style="77" customWidth="1"/>
    <col min="21" max="21" width="10.57421875" style="77" customWidth="1"/>
    <col min="22" max="22" width="12.57421875" style="77" hidden="1" customWidth="1"/>
    <col min="23" max="23" width="8.57421875" style="77" customWidth="1"/>
    <col min="24" max="24" width="12.57421875" style="77" customWidth="1"/>
    <col min="25" max="25" width="5.57421875" style="77" customWidth="1"/>
    <col min="26" max="26" width="12.57421875" style="77" customWidth="1"/>
    <col min="27" max="27" width="12.57421875" style="77" hidden="1" customWidth="1"/>
    <col min="28" max="34" width="10.57421875" style="77" customWidth="1"/>
    <col min="35" max="37" width="8.57421875" style="77" customWidth="1"/>
    <col min="38" max="39" width="5.57421875" style="77" customWidth="1"/>
    <col min="40" max="40" width="5.57421875" style="77" hidden="1" customWidth="1"/>
    <col min="41" max="41" width="8.57421875" style="77" hidden="1" customWidth="1"/>
    <col min="42" max="48" width="16.8515625" style="77" hidden="1" customWidth="1"/>
    <col min="49" max="80" width="4.421875" style="77" customWidth="1"/>
    <col min="81" max="16384" width="9.00390625" style="77" customWidth="1"/>
  </cols>
  <sheetData>
    <row r="1" spans="1:47" s="91" customFormat="1" ht="24" customHeight="1" hidden="1">
      <c r="A1" s="95" t="s">
        <v>52</v>
      </c>
      <c r="B1" s="95" t="s">
        <v>52</v>
      </c>
      <c r="C1" s="95" t="s">
        <v>52</v>
      </c>
      <c r="D1" s="95" t="s">
        <v>52</v>
      </c>
      <c r="E1" s="95" t="s">
        <v>52</v>
      </c>
      <c r="F1" s="95"/>
      <c r="G1" s="95" t="s">
        <v>52</v>
      </c>
      <c r="H1" s="95" t="s">
        <v>52</v>
      </c>
      <c r="I1" s="94" t="s">
        <v>53</v>
      </c>
      <c r="J1" s="94" t="s">
        <v>53</v>
      </c>
      <c r="K1" s="94" t="s">
        <v>53</v>
      </c>
      <c r="L1" s="94" t="s">
        <v>53</v>
      </c>
      <c r="M1" s="94" t="s">
        <v>53</v>
      </c>
      <c r="N1" s="94" t="s">
        <v>53</v>
      </c>
      <c r="O1" s="91" t="s">
        <v>54</v>
      </c>
      <c r="P1" s="91" t="s">
        <v>54</v>
      </c>
      <c r="Q1" s="95" t="s">
        <v>52</v>
      </c>
      <c r="R1" s="95" t="s">
        <v>52</v>
      </c>
      <c r="S1" s="95" t="s">
        <v>52</v>
      </c>
      <c r="T1" s="94" t="s">
        <v>58</v>
      </c>
      <c r="U1" s="95"/>
      <c r="V1" s="91" t="s">
        <v>54</v>
      </c>
      <c r="W1" s="91" t="s">
        <v>54</v>
      </c>
      <c r="X1" s="94" t="s">
        <v>53</v>
      </c>
      <c r="Y1" s="94" t="s">
        <v>53</v>
      </c>
      <c r="Z1" s="91" t="s">
        <v>59</v>
      </c>
      <c r="AA1" s="91" t="s">
        <v>54</v>
      </c>
      <c r="AB1" s="91" t="s">
        <v>54</v>
      </c>
      <c r="AC1" s="91" t="s">
        <v>54</v>
      </c>
      <c r="AD1" s="91" t="s">
        <v>54</v>
      </c>
      <c r="AE1" s="91" t="s">
        <v>54</v>
      </c>
      <c r="AF1" s="91" t="s">
        <v>54</v>
      </c>
      <c r="AG1" s="91" t="s">
        <v>54</v>
      </c>
      <c r="AH1" s="91" t="s">
        <v>54</v>
      </c>
      <c r="AI1" s="91" t="s">
        <v>55</v>
      </c>
      <c r="AJ1" s="91" t="s">
        <v>55</v>
      </c>
      <c r="AK1" s="91" t="s">
        <v>55</v>
      </c>
      <c r="AL1" s="94" t="s">
        <v>53</v>
      </c>
      <c r="AM1" s="94" t="s">
        <v>53</v>
      </c>
      <c r="AN1" s="94" t="s">
        <v>53</v>
      </c>
      <c r="AO1" s="95" t="s">
        <v>52</v>
      </c>
      <c r="AP1" s="95" t="s">
        <v>52</v>
      </c>
      <c r="AQ1" s="95" t="s">
        <v>52</v>
      </c>
      <c r="AR1" s="95" t="s">
        <v>52</v>
      </c>
      <c r="AS1" s="95" t="s">
        <v>52</v>
      </c>
      <c r="AT1" s="95" t="s">
        <v>52</v>
      </c>
      <c r="AU1" s="95" t="s">
        <v>52</v>
      </c>
    </row>
    <row r="2" spans="1:47" s="116" customFormat="1" ht="24" customHeight="1" hidden="1">
      <c r="A2" s="114" t="s">
        <v>440</v>
      </c>
      <c r="B2" s="114" t="s">
        <v>441</v>
      </c>
      <c r="C2" s="114" t="s">
        <v>442</v>
      </c>
      <c r="D2" s="114" t="s">
        <v>443</v>
      </c>
      <c r="E2" s="114" t="s">
        <v>444</v>
      </c>
      <c r="F2" s="114"/>
      <c r="G2" s="114" t="s">
        <v>445</v>
      </c>
      <c r="H2" s="114" t="s">
        <v>446</v>
      </c>
      <c r="I2" s="115" t="s">
        <v>447</v>
      </c>
      <c r="J2" s="115" t="s">
        <v>448</v>
      </c>
      <c r="K2" s="115" t="s">
        <v>449</v>
      </c>
      <c r="L2" s="115" t="s">
        <v>450</v>
      </c>
      <c r="M2" s="115" t="s">
        <v>451</v>
      </c>
      <c r="N2" s="115" t="s">
        <v>452</v>
      </c>
      <c r="O2" s="116" t="s">
        <v>453</v>
      </c>
      <c r="P2" s="116" t="s">
        <v>454</v>
      </c>
      <c r="Q2" s="114" t="s">
        <v>455</v>
      </c>
      <c r="R2" s="114" t="s">
        <v>456</v>
      </c>
      <c r="S2" s="114" t="s">
        <v>457</v>
      </c>
      <c r="T2" s="115" t="s">
        <v>458</v>
      </c>
      <c r="U2" s="114"/>
      <c r="V2" s="116" t="s">
        <v>459</v>
      </c>
      <c r="W2" s="116" t="s">
        <v>460</v>
      </c>
      <c r="X2" s="115" t="s">
        <v>461</v>
      </c>
      <c r="Y2" s="115" t="s">
        <v>462</v>
      </c>
      <c r="Z2" s="116" t="s">
        <v>463</v>
      </c>
      <c r="AA2" s="116" t="s">
        <v>464</v>
      </c>
      <c r="AB2" s="116" t="s">
        <v>465</v>
      </c>
      <c r="AC2" s="116" t="s">
        <v>466</v>
      </c>
      <c r="AD2" s="116" t="s">
        <v>467</v>
      </c>
      <c r="AE2" s="116" t="s">
        <v>468</v>
      </c>
      <c r="AF2" s="116" t="s">
        <v>469</v>
      </c>
      <c r="AG2" s="116" t="s">
        <v>470</v>
      </c>
      <c r="AH2" s="116" t="s">
        <v>471</v>
      </c>
      <c r="AI2" s="116" t="s">
        <v>472</v>
      </c>
      <c r="AJ2" s="116" t="s">
        <v>473</v>
      </c>
      <c r="AK2" s="116" t="s">
        <v>474</v>
      </c>
      <c r="AL2" s="115" t="s">
        <v>475</v>
      </c>
      <c r="AM2" s="115" t="s">
        <v>476</v>
      </c>
      <c r="AN2" s="115" t="s">
        <v>477</v>
      </c>
      <c r="AO2" s="114" t="s">
        <v>478</v>
      </c>
      <c r="AP2" s="114" t="s">
        <v>479</v>
      </c>
      <c r="AQ2" s="114" t="s">
        <v>480</v>
      </c>
      <c r="AR2" s="114" t="s">
        <v>481</v>
      </c>
      <c r="AS2" s="114" t="s">
        <v>482</v>
      </c>
      <c r="AT2" s="114" t="s">
        <v>532</v>
      </c>
      <c r="AU2" s="114" t="s">
        <v>386</v>
      </c>
    </row>
    <row r="3" spans="1:37" s="61" customFormat="1" ht="24" customHeight="1">
      <c r="A3" s="58"/>
      <c r="B3" s="59"/>
      <c r="C3" s="59"/>
      <c r="D3" s="59"/>
      <c r="E3" s="59"/>
      <c r="F3" s="59"/>
      <c r="G3" s="60"/>
      <c r="H3" s="58"/>
      <c r="I3" s="380" t="s">
        <v>546</v>
      </c>
      <c r="J3" s="380"/>
      <c r="K3" s="380"/>
      <c r="L3" s="380"/>
      <c r="M3" s="380"/>
      <c r="N3" s="60"/>
      <c r="P3" s="58"/>
      <c r="Q3" s="58"/>
      <c r="R3" s="58"/>
      <c r="S3" s="58"/>
      <c r="T3" s="60"/>
      <c r="U3" s="58"/>
      <c r="V3" s="58"/>
      <c r="W3" s="59"/>
      <c r="Y3" s="165"/>
      <c r="Z3" s="165"/>
      <c r="AA3" s="165"/>
      <c r="AB3" s="381">
        <f>ASC('様式 WA-1（集計作業用）'!C6)</f>
      </c>
      <c r="AC3" s="381"/>
      <c r="AD3" s="381"/>
      <c r="AE3" s="381"/>
      <c r="AF3" s="379" t="str">
        <f>IF('様式 A-1'!AI1="","",'様式 A-1'!AI1)</f>
        <v>南関東</v>
      </c>
      <c r="AG3" s="377">
        <f>IF('様式 WA-1（集計作業用）'!$A$6="","",'様式 WA-1（集計作業用）'!$A$6)</f>
      </c>
      <c r="AH3" s="62" t="s">
        <v>43</v>
      </c>
      <c r="AI3" s="63"/>
      <c r="AJ3" s="63"/>
      <c r="AK3" s="63"/>
    </row>
    <row r="4" spans="1:41" s="61" customFormat="1" ht="24" customHeight="1">
      <c r="A4" s="64"/>
      <c r="B4" s="59"/>
      <c r="C4" s="59"/>
      <c r="D4" s="59"/>
      <c r="E4" s="65"/>
      <c r="F4" s="65"/>
      <c r="G4" s="64"/>
      <c r="H4" s="64"/>
      <c r="I4" s="66" t="str">
        <f>'様式 A-1'!AV32</f>
        <v>第45回全日本ライフセービング選手権大会</v>
      </c>
      <c r="K4" s="64"/>
      <c r="L4" s="64"/>
      <c r="M4" s="64"/>
      <c r="N4" s="64"/>
      <c r="P4" s="64"/>
      <c r="Q4" s="64"/>
      <c r="R4" s="64"/>
      <c r="S4" s="64"/>
      <c r="T4" s="65"/>
      <c r="U4" s="64"/>
      <c r="V4" s="64"/>
      <c r="W4" s="59"/>
      <c r="AF4" s="379"/>
      <c r="AG4" s="378"/>
      <c r="AH4" s="62" t="s">
        <v>44</v>
      </c>
      <c r="AI4" s="65"/>
      <c r="AJ4" s="65"/>
      <c r="AK4" s="65"/>
      <c r="AO4" s="61" t="s">
        <v>393</v>
      </c>
    </row>
    <row r="5" spans="1:41" s="67" customFormat="1" ht="24" customHeight="1">
      <c r="A5" s="61"/>
      <c r="B5" s="61"/>
      <c r="C5" s="61"/>
      <c r="D5" s="61"/>
      <c r="E5" s="61"/>
      <c r="F5" s="61"/>
      <c r="G5" s="61"/>
      <c r="H5" s="61"/>
      <c r="I5" s="61"/>
      <c r="J5" s="61"/>
      <c r="K5" s="61"/>
      <c r="L5" s="61"/>
      <c r="M5" s="61"/>
      <c r="N5" s="61"/>
      <c r="O5" s="59"/>
      <c r="P5" s="61"/>
      <c r="Q5" s="61"/>
      <c r="R5" s="61"/>
      <c r="S5" s="61"/>
      <c r="T5" s="61"/>
      <c r="U5" s="61"/>
      <c r="V5" s="61"/>
      <c r="W5" s="59"/>
      <c r="X5" s="61"/>
      <c r="Y5" s="61"/>
      <c r="Z5" s="61"/>
      <c r="AA5" s="61"/>
      <c r="AB5" s="61"/>
      <c r="AC5" s="61"/>
      <c r="AD5" s="61"/>
      <c r="AE5" s="61"/>
      <c r="AF5" s="61"/>
      <c r="AG5" s="61"/>
      <c r="AH5" s="61"/>
      <c r="AI5" s="61"/>
      <c r="AJ5" s="61"/>
      <c r="AK5" s="61"/>
      <c r="AO5" s="168" t="s">
        <v>536</v>
      </c>
    </row>
    <row r="6" spans="1:41" s="61" customFormat="1" ht="24" customHeight="1">
      <c r="A6" s="179"/>
      <c r="B6" s="179"/>
      <c r="C6" s="179"/>
      <c r="D6" s="179"/>
      <c r="E6" s="180"/>
      <c r="F6" s="180"/>
      <c r="G6" s="179"/>
      <c r="H6" s="179"/>
      <c r="I6" s="179"/>
      <c r="J6" s="179"/>
      <c r="K6" s="179"/>
      <c r="L6" s="179"/>
      <c r="M6" s="179"/>
      <c r="N6" s="179"/>
      <c r="O6" s="180"/>
      <c r="P6" s="179"/>
      <c r="Q6" s="179"/>
      <c r="R6" s="179"/>
      <c r="S6" s="179"/>
      <c r="T6" s="180"/>
      <c r="U6" s="176"/>
      <c r="V6" s="179"/>
      <c r="W6" s="180"/>
      <c r="X6" s="179"/>
      <c r="Y6" s="180"/>
      <c r="Z6" s="181"/>
      <c r="AA6" s="181"/>
      <c r="AB6" s="252"/>
      <c r="AC6" s="252"/>
      <c r="AD6" s="252"/>
      <c r="AE6" s="252"/>
      <c r="AF6" s="252"/>
      <c r="AG6" s="252"/>
      <c r="AH6" s="252"/>
      <c r="AI6" s="180"/>
      <c r="AJ6" s="180"/>
      <c r="AK6" s="180"/>
      <c r="AO6" s="169" t="s">
        <v>536</v>
      </c>
    </row>
    <row r="7" spans="1:37" ht="39.75" customHeight="1">
      <c r="A7" s="112" t="s">
        <v>424</v>
      </c>
      <c r="B7" s="112" t="s">
        <v>34</v>
      </c>
      <c r="C7" s="113" t="s">
        <v>35</v>
      </c>
      <c r="D7" s="113" t="s">
        <v>27</v>
      </c>
      <c r="E7" s="113" t="s">
        <v>28</v>
      </c>
      <c r="F7" s="218" t="s">
        <v>1098</v>
      </c>
      <c r="G7" s="113" t="s">
        <v>955</v>
      </c>
      <c r="H7" s="112" t="s">
        <v>290</v>
      </c>
      <c r="I7" s="119" t="s">
        <v>289</v>
      </c>
      <c r="J7" s="82" t="s">
        <v>56</v>
      </c>
      <c r="K7" s="83" t="s">
        <v>57</v>
      </c>
      <c r="L7" s="84" t="s">
        <v>425</v>
      </c>
      <c r="M7" s="85" t="s">
        <v>426</v>
      </c>
      <c r="N7" s="68" t="s">
        <v>361</v>
      </c>
      <c r="O7" s="86" t="s">
        <v>1109</v>
      </c>
      <c r="P7" s="86" t="s">
        <v>1123</v>
      </c>
      <c r="Q7" s="68"/>
      <c r="R7" s="68"/>
      <c r="S7" s="68"/>
      <c r="T7" s="87" t="s">
        <v>103</v>
      </c>
      <c r="U7" s="198" t="s">
        <v>779</v>
      </c>
      <c r="V7" s="87"/>
      <c r="W7" s="86" t="s">
        <v>642</v>
      </c>
      <c r="X7" s="86" t="s">
        <v>37</v>
      </c>
      <c r="Y7" s="75" t="s">
        <v>1</v>
      </c>
      <c r="Z7" s="86" t="s">
        <v>638</v>
      </c>
      <c r="AA7" s="68"/>
      <c r="AB7" s="76" t="s">
        <v>686</v>
      </c>
      <c r="AC7" s="76" t="s">
        <v>639</v>
      </c>
      <c r="AD7" s="76" t="s">
        <v>687</v>
      </c>
      <c r="AE7" s="76" t="s">
        <v>690</v>
      </c>
      <c r="AF7" s="76" t="s">
        <v>640</v>
      </c>
      <c r="AG7" s="76" t="s">
        <v>641</v>
      </c>
      <c r="AH7" s="76" t="s">
        <v>689</v>
      </c>
      <c r="AI7" s="68" t="s">
        <v>30</v>
      </c>
      <c r="AJ7" s="68" t="s">
        <v>3</v>
      </c>
      <c r="AK7" s="68" t="s">
        <v>45</v>
      </c>
    </row>
    <row r="8" spans="1:63" s="93" customFormat="1" ht="24" customHeight="1">
      <c r="A8" s="193">
        <v>0</v>
      </c>
      <c r="B8" s="194" t="s">
        <v>384</v>
      </c>
      <c r="C8" s="195" t="str">
        <f>IF(J8="","",TRIM(J8&amp;"　"&amp;K8))</f>
        <v>東京　花子</v>
      </c>
      <c r="D8" s="195" t="str">
        <f>IF(J8="","",ASC(TRIM(L8&amp;" "&amp;M8)))</f>
        <v>ﾄｳｷｮｳ ﾊﾅｺ</v>
      </c>
      <c r="E8" s="196" t="s">
        <v>77</v>
      </c>
      <c r="F8" s="196"/>
      <c r="G8" s="197"/>
      <c r="H8" s="193" t="s">
        <v>355</v>
      </c>
      <c r="I8" s="194" t="s">
        <v>207</v>
      </c>
      <c r="J8" s="253" t="s">
        <v>328</v>
      </c>
      <c r="K8" s="254" t="s">
        <v>330</v>
      </c>
      <c r="L8" s="253" t="s">
        <v>46</v>
      </c>
      <c r="M8" s="254" t="s">
        <v>48</v>
      </c>
      <c r="N8" s="193" t="s">
        <v>49</v>
      </c>
      <c r="O8" s="255" t="s">
        <v>1110</v>
      </c>
      <c r="P8" s="256" t="s">
        <v>1124</v>
      </c>
      <c r="Q8" s="193"/>
      <c r="R8" s="193"/>
      <c r="S8" s="193"/>
      <c r="T8" s="193" t="s">
        <v>33</v>
      </c>
      <c r="U8" s="193" t="s">
        <v>1100</v>
      </c>
      <c r="V8" s="193"/>
      <c r="W8" s="193" t="s">
        <v>6</v>
      </c>
      <c r="X8" s="257">
        <v>33117</v>
      </c>
      <c r="Y8" s="193">
        <f>IF(X8="","",DATEDIF(X8,'様式 A-1'!$G$2,"Y"))</f>
        <v>29</v>
      </c>
      <c r="Z8" s="193" t="s">
        <v>2</v>
      </c>
      <c r="AA8" s="193"/>
      <c r="AB8" s="258">
        <v>1</v>
      </c>
      <c r="AC8" s="258"/>
      <c r="AD8" s="258">
        <v>1</v>
      </c>
      <c r="AE8" s="258"/>
      <c r="AF8" s="258"/>
      <c r="AG8" s="258"/>
      <c r="AH8" s="258"/>
      <c r="AI8" s="193">
        <f>COUNT(AB8:AH8)</f>
        <v>2</v>
      </c>
      <c r="AJ8" s="193">
        <f>IF(AI8&lt;=$AP$154,AI8,$AP$154)</f>
        <v>2</v>
      </c>
      <c r="AK8" s="193">
        <f>IF(AI8&lt;=$AP$154,0,AI8-$AP$154)</f>
        <v>0</v>
      </c>
      <c r="AO8" s="199"/>
      <c r="AP8" s="199"/>
      <c r="AQ8" s="199"/>
      <c r="AR8" s="199"/>
      <c r="AS8" s="199"/>
      <c r="AT8" s="199"/>
      <c r="AU8" s="199"/>
      <c r="AV8" s="199"/>
      <c r="AW8" s="199"/>
      <c r="AX8" s="199"/>
      <c r="AY8" s="199"/>
      <c r="AZ8" s="199"/>
      <c r="BA8" s="199"/>
      <c r="BB8" s="199"/>
      <c r="BC8" s="199"/>
      <c r="BD8" s="199"/>
      <c r="BE8" s="199"/>
      <c r="BF8" s="199"/>
      <c r="BG8" s="199"/>
      <c r="BH8" s="199"/>
      <c r="BI8" s="199"/>
      <c r="BJ8" s="199"/>
      <c r="BK8" s="199"/>
    </row>
    <row r="9" spans="1:63" s="93" customFormat="1" ht="24" customHeight="1">
      <c r="A9" s="193">
        <v>0</v>
      </c>
      <c r="B9" s="194" t="s">
        <v>384</v>
      </c>
      <c r="C9" s="195" t="str">
        <f>IF(J9="","",TRIM(J9&amp;"　"&amp;K9))</f>
        <v>品川　香奈</v>
      </c>
      <c r="D9" s="195" t="str">
        <f aca="true" t="shared" si="0" ref="D9:D112">IF(J9="","",ASC(TRIM(L9&amp;" "&amp;M9)))</f>
        <v>ｼﾅｶﾞﾜ ｶﾅ</v>
      </c>
      <c r="E9" s="196" t="s">
        <v>77</v>
      </c>
      <c r="F9" s="196"/>
      <c r="G9" s="197"/>
      <c r="H9" s="193" t="s">
        <v>355</v>
      </c>
      <c r="I9" s="194" t="s">
        <v>207</v>
      </c>
      <c r="J9" s="253" t="s">
        <v>324</v>
      </c>
      <c r="K9" s="254" t="s">
        <v>331</v>
      </c>
      <c r="L9" s="253" t="s">
        <v>326</v>
      </c>
      <c r="M9" s="254" t="s">
        <v>332</v>
      </c>
      <c r="N9" s="193" t="s">
        <v>49</v>
      </c>
      <c r="O9" s="194" t="s">
        <v>1111</v>
      </c>
      <c r="P9" s="256" t="s">
        <v>1125</v>
      </c>
      <c r="Q9" s="193"/>
      <c r="R9" s="193"/>
      <c r="S9" s="193"/>
      <c r="T9" s="193" t="s">
        <v>323</v>
      </c>
      <c r="U9" s="193" t="s">
        <v>780</v>
      </c>
      <c r="V9" s="193"/>
      <c r="W9" s="193" t="s">
        <v>334</v>
      </c>
      <c r="X9" s="257">
        <v>35127</v>
      </c>
      <c r="Y9" s="193">
        <f>IF(X9="","",DATEDIF(X9,'様式 A-1'!$G$2,"Y"))</f>
        <v>23</v>
      </c>
      <c r="Z9" s="193" t="s">
        <v>2</v>
      </c>
      <c r="AA9" s="193"/>
      <c r="AB9" s="258"/>
      <c r="AC9" s="258">
        <v>1</v>
      </c>
      <c r="AD9" s="258"/>
      <c r="AE9" s="258"/>
      <c r="AF9" s="258"/>
      <c r="AG9" s="258"/>
      <c r="AH9" s="258">
        <v>1</v>
      </c>
      <c r="AI9" s="193">
        <f aca="true" t="shared" si="1" ref="AI9:AI112">COUNT(AB9:AH9)</f>
        <v>2</v>
      </c>
      <c r="AJ9" s="193">
        <f aca="true" t="shared" si="2" ref="AJ9:AJ112">IF(AI9&lt;=$AP$154,AI9,$AP$154)</f>
        <v>2</v>
      </c>
      <c r="AK9" s="193">
        <f aca="true" t="shared" si="3" ref="AK9:AK112">IF(AI9&lt;=$AP$154,0,AI9-$AP$154)</f>
        <v>0</v>
      </c>
      <c r="AO9" s="199"/>
      <c r="AP9" s="202"/>
      <c r="AQ9" s="202"/>
      <c r="AR9" s="202"/>
      <c r="AS9" s="202"/>
      <c r="AT9" s="202"/>
      <c r="AU9" s="202"/>
      <c r="AV9" s="202"/>
      <c r="AW9" s="202"/>
      <c r="AX9" s="202"/>
      <c r="AY9" s="202"/>
      <c r="AZ9" s="202"/>
      <c r="BA9" s="202"/>
      <c r="BB9" s="202"/>
      <c r="BC9" s="202"/>
      <c r="BD9" s="202"/>
      <c r="BE9" s="202"/>
      <c r="BF9" s="202"/>
      <c r="BG9" s="202"/>
      <c r="BH9" s="202"/>
      <c r="BI9" s="202"/>
      <c r="BJ9" s="202"/>
      <c r="BK9" s="199"/>
    </row>
    <row r="10" spans="1:63" ht="24" customHeight="1">
      <c r="A10" s="36">
        <f>IF('様式 A-1'!$AL$1="","",'様式 A-1'!$AL$1)</f>
      </c>
      <c r="B10" s="78"/>
      <c r="C10" s="79">
        <f aca="true" t="shared" si="4" ref="C10:C113">IF(J10="","",TRIM(J10&amp;"　"&amp;K10))</f>
      </c>
      <c r="D10" s="79">
        <f t="shared" si="0"/>
      </c>
      <c r="E10" s="42">
        <f>'様式 A-1'!$D$7</f>
        <v>0</v>
      </c>
      <c r="F10" s="42">
        <f>'様式 A-1'!$D$8</f>
        <v>0</v>
      </c>
      <c r="G10" s="42" t="e">
        <f>'様式 WA-1（集計作業用）'!$D$6</f>
        <v>#N/A</v>
      </c>
      <c r="H10" s="36" t="str">
        <f>IF('様式 A-1'!$AI$1="","",'様式 A-1'!$AI$1)</f>
        <v>南関東</v>
      </c>
      <c r="I10" s="78" t="s">
        <v>208</v>
      </c>
      <c r="J10" s="56"/>
      <c r="K10" s="57"/>
      <c r="L10" s="56"/>
      <c r="M10" s="57"/>
      <c r="N10" s="36" t="s">
        <v>49</v>
      </c>
      <c r="O10" s="35"/>
      <c r="P10" s="436"/>
      <c r="Q10" s="33"/>
      <c r="R10" s="33"/>
      <c r="S10" s="33"/>
      <c r="T10" s="43"/>
      <c r="U10" s="33"/>
      <c r="V10" s="33"/>
      <c r="W10" s="33"/>
      <c r="X10" s="34"/>
      <c r="Y10" s="36">
        <f>IF(X10="","",DATEDIF(X10,'様式 A-1'!$G$2,"Y"))</f>
      </c>
      <c r="Z10" s="33"/>
      <c r="AA10" s="33">
        <f aca="true" t="shared" si="5" ref="AA10:AA41">IF(AND(J10&lt;&gt;"",OR(K10="",L10="",M10="",O10="",P10="",T10="",W10="",X10="",Z10="")),"×情報不足","")</f>
      </c>
      <c r="AB10" s="188"/>
      <c r="AC10" s="188"/>
      <c r="AD10" s="188"/>
      <c r="AE10" s="188"/>
      <c r="AF10" s="188"/>
      <c r="AG10" s="188"/>
      <c r="AH10" s="188"/>
      <c r="AI10" s="102">
        <f t="shared" si="1"/>
        <v>0</v>
      </c>
      <c r="AJ10" s="80">
        <f t="shared" si="2"/>
        <v>0</v>
      </c>
      <c r="AK10" s="80">
        <f t="shared" si="3"/>
        <v>0</v>
      </c>
      <c r="AO10" s="200"/>
      <c r="AP10" s="201"/>
      <c r="AQ10" s="201"/>
      <c r="AR10" s="201"/>
      <c r="AS10" s="201"/>
      <c r="AT10" s="201"/>
      <c r="AU10" s="201"/>
      <c r="AV10" s="201"/>
      <c r="AW10" s="200"/>
      <c r="AX10" s="200"/>
      <c r="AY10" s="200"/>
      <c r="AZ10" s="200"/>
      <c r="BA10" s="200"/>
      <c r="BB10" s="200"/>
      <c r="BC10" s="200"/>
      <c r="BD10" s="200"/>
      <c r="BE10" s="200"/>
      <c r="BF10" s="200"/>
      <c r="BG10" s="200"/>
      <c r="BH10" s="200"/>
      <c r="BI10" s="200"/>
      <c r="BJ10" s="200"/>
      <c r="BK10" s="200"/>
    </row>
    <row r="11" spans="1:63" ht="24" customHeight="1">
      <c r="A11" s="36">
        <f>IF('様式 A-1'!$AL$1="","",'様式 A-1'!$AL$1)</f>
      </c>
      <c r="B11" s="78"/>
      <c r="C11" s="79">
        <f t="shared" si="4"/>
      </c>
      <c r="D11" s="79">
        <f t="shared" si="0"/>
      </c>
      <c r="E11" s="42">
        <f>'様式 A-1'!$D$7</f>
        <v>0</v>
      </c>
      <c r="F11" s="42">
        <f>'様式 A-1'!$D$8</f>
        <v>0</v>
      </c>
      <c r="G11" s="42" t="e">
        <f>'様式 WA-1（集計作業用）'!$D$6</f>
        <v>#N/A</v>
      </c>
      <c r="H11" s="36" t="str">
        <f>IF('様式 A-1'!$AI$1="","",'様式 A-1'!$AI$1)</f>
        <v>南関東</v>
      </c>
      <c r="I11" s="78" t="s">
        <v>209</v>
      </c>
      <c r="J11" s="56"/>
      <c r="K11" s="57"/>
      <c r="L11" s="56"/>
      <c r="M11" s="57"/>
      <c r="N11" s="36" t="s">
        <v>49</v>
      </c>
      <c r="O11" s="35"/>
      <c r="P11" s="436"/>
      <c r="Q11" s="33"/>
      <c r="R11" s="33"/>
      <c r="S11" s="33"/>
      <c r="T11" s="43"/>
      <c r="U11" s="33"/>
      <c r="V11" s="33"/>
      <c r="W11" s="33"/>
      <c r="X11" s="34"/>
      <c r="Y11" s="36">
        <f>IF(X11="","",DATEDIF(X11,'様式 A-1'!$G$2,"Y"))</f>
      </c>
      <c r="Z11" s="33"/>
      <c r="AA11" s="33">
        <f t="shared" si="5"/>
      </c>
      <c r="AB11" s="188"/>
      <c r="AC11" s="188"/>
      <c r="AD11" s="188"/>
      <c r="AE11" s="188"/>
      <c r="AF11" s="188"/>
      <c r="AG11" s="188"/>
      <c r="AH11" s="188"/>
      <c r="AI11" s="102">
        <f t="shared" si="1"/>
        <v>0</v>
      </c>
      <c r="AJ11" s="80">
        <f t="shared" si="2"/>
        <v>0</v>
      </c>
      <c r="AK11" s="80">
        <f t="shared" si="3"/>
        <v>0</v>
      </c>
      <c r="AO11" s="200"/>
      <c r="AP11" s="201"/>
      <c r="AQ11" s="201"/>
      <c r="AR11" s="201"/>
      <c r="AS11" s="201"/>
      <c r="AT11" s="201"/>
      <c r="AU11" s="201"/>
      <c r="AV11" s="201"/>
      <c r="AW11" s="200"/>
      <c r="AX11" s="200"/>
      <c r="AY11" s="200"/>
      <c r="AZ11" s="200"/>
      <c r="BA11" s="200"/>
      <c r="BB11" s="200"/>
      <c r="BC11" s="200"/>
      <c r="BD11" s="200"/>
      <c r="BE11" s="200"/>
      <c r="BF11" s="200"/>
      <c r="BG11" s="200"/>
      <c r="BH11" s="200"/>
      <c r="BI11" s="200"/>
      <c r="BJ11" s="200"/>
      <c r="BK11" s="200"/>
    </row>
    <row r="12" spans="1:63" ht="24" customHeight="1">
      <c r="A12" s="36">
        <f>IF('様式 A-1'!$AL$1="","",'様式 A-1'!$AL$1)</f>
      </c>
      <c r="B12" s="78"/>
      <c r="C12" s="79">
        <f t="shared" si="4"/>
      </c>
      <c r="D12" s="79">
        <f t="shared" si="0"/>
      </c>
      <c r="E12" s="42">
        <f>'様式 A-1'!$D$7</f>
        <v>0</v>
      </c>
      <c r="F12" s="42">
        <f>'様式 A-1'!$D$8</f>
        <v>0</v>
      </c>
      <c r="G12" s="42" t="e">
        <f>'様式 WA-1（集計作業用）'!$D$6</f>
        <v>#N/A</v>
      </c>
      <c r="H12" s="36" t="str">
        <f>IF('様式 A-1'!$AI$1="","",'様式 A-1'!$AI$1)</f>
        <v>南関東</v>
      </c>
      <c r="I12" s="78" t="s">
        <v>210</v>
      </c>
      <c r="J12" s="56"/>
      <c r="K12" s="57"/>
      <c r="L12" s="56"/>
      <c r="M12" s="57"/>
      <c r="N12" s="36" t="s">
        <v>49</v>
      </c>
      <c r="O12" s="35"/>
      <c r="P12" s="436"/>
      <c r="Q12" s="33"/>
      <c r="R12" s="33"/>
      <c r="S12" s="33"/>
      <c r="T12" s="43"/>
      <c r="U12" s="33"/>
      <c r="V12" s="33"/>
      <c r="W12" s="33"/>
      <c r="X12" s="34"/>
      <c r="Y12" s="36">
        <f>IF(X12="","",DATEDIF(X12,'様式 A-1'!$G$2,"Y"))</f>
      </c>
      <c r="Z12" s="33"/>
      <c r="AA12" s="33">
        <f t="shared" si="5"/>
      </c>
      <c r="AB12" s="188"/>
      <c r="AC12" s="188"/>
      <c r="AD12" s="188"/>
      <c r="AE12" s="188"/>
      <c r="AF12" s="188"/>
      <c r="AG12" s="188"/>
      <c r="AH12" s="188"/>
      <c r="AI12" s="102">
        <f t="shared" si="1"/>
        <v>0</v>
      </c>
      <c r="AJ12" s="80">
        <f t="shared" si="2"/>
        <v>0</v>
      </c>
      <c r="AK12" s="80">
        <f t="shared" si="3"/>
        <v>0</v>
      </c>
      <c r="AO12" s="200"/>
      <c r="AP12" s="201"/>
      <c r="AQ12" s="201"/>
      <c r="AR12" s="201"/>
      <c r="AS12" s="201"/>
      <c r="AT12" s="201"/>
      <c r="AU12" s="201"/>
      <c r="AV12" s="201"/>
      <c r="AW12" s="200"/>
      <c r="AX12" s="200"/>
      <c r="AY12" s="200"/>
      <c r="AZ12" s="200"/>
      <c r="BA12" s="200"/>
      <c r="BB12" s="200"/>
      <c r="BC12" s="200"/>
      <c r="BD12" s="200"/>
      <c r="BE12" s="200"/>
      <c r="BF12" s="200"/>
      <c r="BG12" s="200"/>
      <c r="BH12" s="200"/>
      <c r="BI12" s="200"/>
      <c r="BJ12" s="200"/>
      <c r="BK12" s="200"/>
    </row>
    <row r="13" spans="1:63" ht="24" customHeight="1">
      <c r="A13" s="36">
        <f>IF('様式 A-1'!$AL$1="","",'様式 A-1'!$AL$1)</f>
      </c>
      <c r="B13" s="78"/>
      <c r="C13" s="79">
        <f t="shared" si="4"/>
      </c>
      <c r="D13" s="79">
        <f t="shared" si="0"/>
      </c>
      <c r="E13" s="42">
        <f>'様式 A-1'!$D$7</f>
        <v>0</v>
      </c>
      <c r="F13" s="42">
        <f>'様式 A-1'!$D$8</f>
        <v>0</v>
      </c>
      <c r="G13" s="42" t="e">
        <f>'様式 WA-1（集計作業用）'!$D$6</f>
        <v>#N/A</v>
      </c>
      <c r="H13" s="36" t="str">
        <f>IF('様式 A-1'!$AI$1="","",'様式 A-1'!$AI$1)</f>
        <v>南関東</v>
      </c>
      <c r="I13" s="78" t="s">
        <v>211</v>
      </c>
      <c r="J13" s="56"/>
      <c r="K13" s="57"/>
      <c r="L13" s="56"/>
      <c r="M13" s="57"/>
      <c r="N13" s="36" t="s">
        <v>49</v>
      </c>
      <c r="O13" s="35"/>
      <c r="P13" s="436"/>
      <c r="Q13" s="33"/>
      <c r="R13" s="33"/>
      <c r="S13" s="33"/>
      <c r="T13" s="43"/>
      <c r="U13" s="33"/>
      <c r="V13" s="33"/>
      <c r="W13" s="33"/>
      <c r="X13" s="34"/>
      <c r="Y13" s="36">
        <f>IF(X13="","",DATEDIF(X13,'様式 A-1'!$G$2,"Y"))</f>
      </c>
      <c r="Z13" s="33"/>
      <c r="AA13" s="33">
        <f t="shared" si="5"/>
      </c>
      <c r="AB13" s="188"/>
      <c r="AC13" s="188"/>
      <c r="AD13" s="188"/>
      <c r="AE13" s="188"/>
      <c r="AF13" s="188"/>
      <c r="AG13" s="188"/>
      <c r="AH13" s="188"/>
      <c r="AI13" s="102">
        <f t="shared" si="1"/>
        <v>0</v>
      </c>
      <c r="AJ13" s="80">
        <f t="shared" si="2"/>
        <v>0</v>
      </c>
      <c r="AK13" s="80">
        <f t="shared" si="3"/>
        <v>0</v>
      </c>
      <c r="AO13" s="200"/>
      <c r="AP13" s="201"/>
      <c r="AQ13" s="201"/>
      <c r="AR13" s="201"/>
      <c r="AS13" s="201"/>
      <c r="AT13" s="201"/>
      <c r="AU13" s="201"/>
      <c r="AV13" s="201"/>
      <c r="AW13" s="200"/>
      <c r="AX13" s="200"/>
      <c r="AY13" s="200"/>
      <c r="AZ13" s="200"/>
      <c r="BA13" s="200"/>
      <c r="BB13" s="200"/>
      <c r="BC13" s="200"/>
      <c r="BD13" s="200"/>
      <c r="BE13" s="200"/>
      <c r="BF13" s="200"/>
      <c r="BG13" s="200"/>
      <c r="BH13" s="200"/>
      <c r="BI13" s="200"/>
      <c r="BJ13" s="200"/>
      <c r="BK13" s="200"/>
    </row>
    <row r="14" spans="1:63" ht="24" customHeight="1">
      <c r="A14" s="36">
        <f>IF('様式 A-1'!$AL$1="","",'様式 A-1'!$AL$1)</f>
      </c>
      <c r="B14" s="78"/>
      <c r="C14" s="79">
        <f t="shared" si="4"/>
      </c>
      <c r="D14" s="79">
        <f t="shared" si="0"/>
      </c>
      <c r="E14" s="42">
        <f>'様式 A-1'!$D$7</f>
        <v>0</v>
      </c>
      <c r="F14" s="42">
        <f>'様式 A-1'!$D$8</f>
        <v>0</v>
      </c>
      <c r="G14" s="42" t="e">
        <f>'様式 WA-1（集計作業用）'!$D$6</f>
        <v>#N/A</v>
      </c>
      <c r="H14" s="36" t="str">
        <f>IF('様式 A-1'!$AI$1="","",'様式 A-1'!$AI$1)</f>
        <v>南関東</v>
      </c>
      <c r="I14" s="78" t="s">
        <v>212</v>
      </c>
      <c r="J14" s="56"/>
      <c r="K14" s="57"/>
      <c r="L14" s="56"/>
      <c r="M14" s="57"/>
      <c r="N14" s="36" t="s">
        <v>49</v>
      </c>
      <c r="O14" s="35"/>
      <c r="P14" s="436"/>
      <c r="Q14" s="33"/>
      <c r="R14" s="33"/>
      <c r="S14" s="33"/>
      <c r="T14" s="43"/>
      <c r="U14" s="33"/>
      <c r="V14" s="33"/>
      <c r="W14" s="33"/>
      <c r="X14" s="34"/>
      <c r="Y14" s="36">
        <f>IF(X14="","",DATEDIF(X14,'様式 A-1'!$G$2,"Y"))</f>
      </c>
      <c r="Z14" s="33"/>
      <c r="AA14" s="33">
        <f t="shared" si="5"/>
      </c>
      <c r="AB14" s="188"/>
      <c r="AC14" s="188"/>
      <c r="AD14" s="188"/>
      <c r="AE14" s="188"/>
      <c r="AF14" s="188"/>
      <c r="AG14" s="188"/>
      <c r="AH14" s="188"/>
      <c r="AI14" s="102">
        <f t="shared" si="1"/>
        <v>0</v>
      </c>
      <c r="AJ14" s="80">
        <f t="shared" si="2"/>
        <v>0</v>
      </c>
      <c r="AK14" s="80">
        <f t="shared" si="3"/>
        <v>0</v>
      </c>
      <c r="AO14" s="200"/>
      <c r="AP14" s="201"/>
      <c r="AQ14" s="201"/>
      <c r="AR14" s="201"/>
      <c r="AS14" s="201"/>
      <c r="AT14" s="201"/>
      <c r="AU14" s="201"/>
      <c r="AV14" s="201"/>
      <c r="AW14" s="200"/>
      <c r="AX14" s="200"/>
      <c r="AY14" s="200"/>
      <c r="AZ14" s="200"/>
      <c r="BA14" s="200"/>
      <c r="BB14" s="200"/>
      <c r="BC14" s="200"/>
      <c r="BD14" s="200"/>
      <c r="BE14" s="200"/>
      <c r="BF14" s="200"/>
      <c r="BG14" s="200"/>
      <c r="BH14" s="200"/>
      <c r="BI14" s="200"/>
      <c r="BJ14" s="200"/>
      <c r="BK14" s="200"/>
    </row>
    <row r="15" spans="1:63" ht="24" customHeight="1">
      <c r="A15" s="36">
        <f>IF('様式 A-1'!$AL$1="","",'様式 A-1'!$AL$1)</f>
      </c>
      <c r="B15" s="78"/>
      <c r="C15" s="79">
        <f t="shared" si="4"/>
      </c>
      <c r="D15" s="79">
        <f t="shared" si="0"/>
      </c>
      <c r="E15" s="42">
        <f>'様式 A-1'!$D$7</f>
        <v>0</v>
      </c>
      <c r="F15" s="42">
        <f>'様式 A-1'!$D$8</f>
        <v>0</v>
      </c>
      <c r="G15" s="42" t="e">
        <f>'様式 WA-1（集計作業用）'!$D$6</f>
        <v>#N/A</v>
      </c>
      <c r="H15" s="36" t="str">
        <f>IF('様式 A-1'!$AI$1="","",'様式 A-1'!$AI$1)</f>
        <v>南関東</v>
      </c>
      <c r="I15" s="78" t="s">
        <v>213</v>
      </c>
      <c r="J15" s="56"/>
      <c r="K15" s="57"/>
      <c r="L15" s="56"/>
      <c r="M15" s="57"/>
      <c r="N15" s="36" t="s">
        <v>49</v>
      </c>
      <c r="O15" s="35"/>
      <c r="P15" s="436"/>
      <c r="Q15" s="33"/>
      <c r="R15" s="33"/>
      <c r="S15" s="33"/>
      <c r="T15" s="43"/>
      <c r="U15" s="33"/>
      <c r="V15" s="33"/>
      <c r="W15" s="33"/>
      <c r="X15" s="34"/>
      <c r="Y15" s="36">
        <f>IF(X15="","",DATEDIF(X15,'様式 A-1'!$G$2,"Y"))</f>
      </c>
      <c r="Z15" s="33"/>
      <c r="AA15" s="33">
        <f t="shared" si="5"/>
      </c>
      <c r="AB15" s="188"/>
      <c r="AC15" s="188"/>
      <c r="AD15" s="188"/>
      <c r="AE15" s="188"/>
      <c r="AF15" s="188"/>
      <c r="AG15" s="188"/>
      <c r="AH15" s="188"/>
      <c r="AI15" s="102">
        <f t="shared" si="1"/>
        <v>0</v>
      </c>
      <c r="AJ15" s="80">
        <f t="shared" si="2"/>
        <v>0</v>
      </c>
      <c r="AK15" s="80">
        <f t="shared" si="3"/>
        <v>0</v>
      </c>
      <c r="AO15" s="200"/>
      <c r="AP15" s="201"/>
      <c r="AQ15" s="201"/>
      <c r="AR15" s="201"/>
      <c r="AS15" s="201"/>
      <c r="AT15" s="201"/>
      <c r="AU15" s="201"/>
      <c r="AV15" s="201"/>
      <c r="AW15" s="200"/>
      <c r="AX15" s="200"/>
      <c r="AY15" s="200"/>
      <c r="AZ15" s="200"/>
      <c r="BA15" s="200"/>
      <c r="BB15" s="200"/>
      <c r="BC15" s="200"/>
      <c r="BD15" s="200"/>
      <c r="BE15" s="200"/>
      <c r="BF15" s="200"/>
      <c r="BG15" s="200"/>
      <c r="BH15" s="200"/>
      <c r="BI15" s="200"/>
      <c r="BJ15" s="200"/>
      <c r="BK15" s="200"/>
    </row>
    <row r="16" spans="1:63" ht="24" customHeight="1">
      <c r="A16" s="36">
        <f>IF('様式 A-1'!$AL$1="","",'様式 A-1'!$AL$1)</f>
      </c>
      <c r="B16" s="78"/>
      <c r="C16" s="79">
        <f t="shared" si="4"/>
      </c>
      <c r="D16" s="79">
        <f t="shared" si="0"/>
      </c>
      <c r="E16" s="42">
        <f>'様式 A-1'!$D$7</f>
        <v>0</v>
      </c>
      <c r="F16" s="42">
        <f>'様式 A-1'!$D$8</f>
        <v>0</v>
      </c>
      <c r="G16" s="42" t="e">
        <f>'様式 WA-1（集計作業用）'!$D$6</f>
        <v>#N/A</v>
      </c>
      <c r="H16" s="36" t="str">
        <f>IF('様式 A-1'!$AI$1="","",'様式 A-1'!$AI$1)</f>
        <v>南関東</v>
      </c>
      <c r="I16" s="78" t="s">
        <v>214</v>
      </c>
      <c r="J16" s="56"/>
      <c r="K16" s="57"/>
      <c r="L16" s="56"/>
      <c r="M16" s="57"/>
      <c r="N16" s="36" t="s">
        <v>49</v>
      </c>
      <c r="O16" s="35"/>
      <c r="P16" s="436"/>
      <c r="Q16" s="33"/>
      <c r="R16" s="33"/>
      <c r="S16" s="33"/>
      <c r="T16" s="43"/>
      <c r="U16" s="33"/>
      <c r="V16" s="33"/>
      <c r="W16" s="33"/>
      <c r="X16" s="34"/>
      <c r="Y16" s="36">
        <f>IF(X16="","",DATEDIF(X16,'様式 A-1'!$G$2,"Y"))</f>
      </c>
      <c r="Z16" s="33"/>
      <c r="AA16" s="33">
        <f t="shared" si="5"/>
      </c>
      <c r="AB16" s="188"/>
      <c r="AC16" s="188"/>
      <c r="AD16" s="188"/>
      <c r="AE16" s="188"/>
      <c r="AF16" s="188"/>
      <c r="AG16" s="188"/>
      <c r="AH16" s="188"/>
      <c r="AI16" s="102">
        <f t="shared" si="1"/>
        <v>0</v>
      </c>
      <c r="AJ16" s="80">
        <f t="shared" si="2"/>
        <v>0</v>
      </c>
      <c r="AK16" s="80">
        <f t="shared" si="3"/>
        <v>0</v>
      </c>
      <c r="AO16" s="200"/>
      <c r="AP16" s="201"/>
      <c r="AQ16" s="201"/>
      <c r="AR16" s="201"/>
      <c r="AS16" s="201"/>
      <c r="AT16" s="201"/>
      <c r="AU16" s="201"/>
      <c r="AV16" s="201"/>
      <c r="AW16" s="200"/>
      <c r="AX16" s="200"/>
      <c r="AY16" s="200"/>
      <c r="AZ16" s="200"/>
      <c r="BA16" s="200"/>
      <c r="BB16" s="200"/>
      <c r="BC16" s="200"/>
      <c r="BD16" s="200"/>
      <c r="BE16" s="200"/>
      <c r="BF16" s="200"/>
      <c r="BG16" s="200"/>
      <c r="BH16" s="200"/>
      <c r="BI16" s="200"/>
      <c r="BJ16" s="200"/>
      <c r="BK16" s="200"/>
    </row>
    <row r="17" spans="1:63" ht="24" customHeight="1">
      <c r="A17" s="36">
        <f>IF('様式 A-1'!$AL$1="","",'様式 A-1'!$AL$1)</f>
      </c>
      <c r="B17" s="78"/>
      <c r="C17" s="79">
        <f t="shared" si="4"/>
      </c>
      <c r="D17" s="79">
        <f t="shared" si="0"/>
      </c>
      <c r="E17" s="42">
        <f>'様式 A-1'!$D$7</f>
        <v>0</v>
      </c>
      <c r="F17" s="42">
        <f>'様式 A-1'!$D$8</f>
        <v>0</v>
      </c>
      <c r="G17" s="42" t="e">
        <f>'様式 WA-1（集計作業用）'!$D$6</f>
        <v>#N/A</v>
      </c>
      <c r="H17" s="36" t="str">
        <f>IF('様式 A-1'!$AI$1="","",'様式 A-1'!$AI$1)</f>
        <v>南関東</v>
      </c>
      <c r="I17" s="78" t="s">
        <v>215</v>
      </c>
      <c r="J17" s="56"/>
      <c r="K17" s="57"/>
      <c r="L17" s="56"/>
      <c r="M17" s="57"/>
      <c r="N17" s="36" t="s">
        <v>49</v>
      </c>
      <c r="O17" s="35"/>
      <c r="P17" s="436"/>
      <c r="Q17" s="33"/>
      <c r="R17" s="33"/>
      <c r="S17" s="33"/>
      <c r="T17" s="43"/>
      <c r="U17" s="33"/>
      <c r="V17" s="33"/>
      <c r="W17" s="33"/>
      <c r="X17" s="34"/>
      <c r="Y17" s="36">
        <f>IF(X17="","",DATEDIF(X17,'様式 A-1'!$G$2,"Y"))</f>
      </c>
      <c r="Z17" s="33"/>
      <c r="AA17" s="33">
        <f t="shared" si="5"/>
      </c>
      <c r="AB17" s="188"/>
      <c r="AC17" s="188"/>
      <c r="AD17" s="188"/>
      <c r="AE17" s="188"/>
      <c r="AF17" s="188"/>
      <c r="AG17" s="188"/>
      <c r="AH17" s="188"/>
      <c r="AI17" s="102">
        <f t="shared" si="1"/>
        <v>0</v>
      </c>
      <c r="AJ17" s="80">
        <f t="shared" si="2"/>
        <v>0</v>
      </c>
      <c r="AK17" s="80">
        <f t="shared" si="3"/>
        <v>0</v>
      </c>
      <c r="AO17" s="200"/>
      <c r="AP17" s="201"/>
      <c r="AQ17" s="201"/>
      <c r="AR17" s="201"/>
      <c r="AS17" s="201"/>
      <c r="AT17" s="201"/>
      <c r="AU17" s="201"/>
      <c r="AV17" s="201"/>
      <c r="AW17" s="200"/>
      <c r="AX17" s="200"/>
      <c r="AY17" s="200"/>
      <c r="AZ17" s="200"/>
      <c r="BA17" s="200"/>
      <c r="BB17" s="200"/>
      <c r="BC17" s="200"/>
      <c r="BD17" s="200"/>
      <c r="BE17" s="200"/>
      <c r="BF17" s="200"/>
      <c r="BG17" s="200"/>
      <c r="BH17" s="200"/>
      <c r="BI17" s="200"/>
      <c r="BJ17" s="200"/>
      <c r="BK17" s="200"/>
    </row>
    <row r="18" spans="1:63" ht="24" customHeight="1">
      <c r="A18" s="36">
        <f>IF('様式 A-1'!$AL$1="","",'様式 A-1'!$AL$1)</f>
      </c>
      <c r="B18" s="78"/>
      <c r="C18" s="79">
        <f t="shared" si="4"/>
      </c>
      <c r="D18" s="79">
        <f t="shared" si="0"/>
      </c>
      <c r="E18" s="42">
        <f>'様式 A-1'!$D$7</f>
        <v>0</v>
      </c>
      <c r="F18" s="42">
        <f>'様式 A-1'!$D$8</f>
        <v>0</v>
      </c>
      <c r="G18" s="42" t="e">
        <f>'様式 WA-1（集計作業用）'!$D$6</f>
        <v>#N/A</v>
      </c>
      <c r="H18" s="36" t="str">
        <f>IF('様式 A-1'!$AI$1="","",'様式 A-1'!$AI$1)</f>
        <v>南関東</v>
      </c>
      <c r="I18" s="78" t="s">
        <v>216</v>
      </c>
      <c r="J18" s="56"/>
      <c r="K18" s="57"/>
      <c r="L18" s="56"/>
      <c r="M18" s="57"/>
      <c r="N18" s="36" t="s">
        <v>49</v>
      </c>
      <c r="O18" s="35"/>
      <c r="P18" s="436"/>
      <c r="Q18" s="33"/>
      <c r="R18" s="33"/>
      <c r="S18" s="33"/>
      <c r="T18" s="43"/>
      <c r="U18" s="33"/>
      <c r="V18" s="33"/>
      <c r="W18" s="33"/>
      <c r="X18" s="34"/>
      <c r="Y18" s="36">
        <f>IF(X18="","",DATEDIF(X18,'様式 A-1'!$G$2,"Y"))</f>
      </c>
      <c r="Z18" s="33"/>
      <c r="AA18" s="33">
        <f t="shared" si="5"/>
      </c>
      <c r="AB18" s="188"/>
      <c r="AC18" s="188"/>
      <c r="AD18" s="188"/>
      <c r="AE18" s="188"/>
      <c r="AF18" s="188"/>
      <c r="AG18" s="188"/>
      <c r="AH18" s="188"/>
      <c r="AI18" s="102">
        <f t="shared" si="1"/>
        <v>0</v>
      </c>
      <c r="AJ18" s="80">
        <f t="shared" si="2"/>
        <v>0</v>
      </c>
      <c r="AK18" s="80">
        <f t="shared" si="3"/>
        <v>0</v>
      </c>
      <c r="AO18" s="200"/>
      <c r="AP18" s="201"/>
      <c r="AQ18" s="201"/>
      <c r="AR18" s="201"/>
      <c r="AS18" s="201"/>
      <c r="AT18" s="201"/>
      <c r="AU18" s="201"/>
      <c r="AV18" s="201"/>
      <c r="AW18" s="200"/>
      <c r="AX18" s="200"/>
      <c r="AY18" s="200"/>
      <c r="AZ18" s="200"/>
      <c r="BA18" s="200"/>
      <c r="BB18" s="200"/>
      <c r="BC18" s="200"/>
      <c r="BD18" s="200"/>
      <c r="BE18" s="200"/>
      <c r="BF18" s="200"/>
      <c r="BG18" s="200"/>
      <c r="BH18" s="200"/>
      <c r="BI18" s="200"/>
      <c r="BJ18" s="200"/>
      <c r="BK18" s="200"/>
    </row>
    <row r="19" spans="1:63" ht="24" customHeight="1">
      <c r="A19" s="36">
        <f>IF('様式 A-1'!$AL$1="","",'様式 A-1'!$AL$1)</f>
      </c>
      <c r="B19" s="78"/>
      <c r="C19" s="79">
        <f t="shared" si="4"/>
      </c>
      <c r="D19" s="79">
        <f t="shared" si="0"/>
      </c>
      <c r="E19" s="42">
        <f>'様式 A-1'!$D$7</f>
        <v>0</v>
      </c>
      <c r="F19" s="42">
        <f>'様式 A-1'!$D$8</f>
        <v>0</v>
      </c>
      <c r="G19" s="42" t="e">
        <f>'様式 WA-1（集計作業用）'!$D$6</f>
        <v>#N/A</v>
      </c>
      <c r="H19" s="36" t="str">
        <f>IF('様式 A-1'!$AI$1="","",'様式 A-1'!$AI$1)</f>
        <v>南関東</v>
      </c>
      <c r="I19" s="78" t="s">
        <v>217</v>
      </c>
      <c r="J19" s="56"/>
      <c r="K19" s="57"/>
      <c r="L19" s="56"/>
      <c r="M19" s="57"/>
      <c r="N19" s="36" t="s">
        <v>49</v>
      </c>
      <c r="O19" s="35"/>
      <c r="P19" s="436"/>
      <c r="Q19" s="33"/>
      <c r="R19" s="33"/>
      <c r="S19" s="33"/>
      <c r="T19" s="43"/>
      <c r="U19" s="33"/>
      <c r="V19" s="33"/>
      <c r="W19" s="33"/>
      <c r="X19" s="34"/>
      <c r="Y19" s="36">
        <f>IF(X19="","",DATEDIF(X19,'様式 A-1'!$G$2,"Y"))</f>
      </c>
      <c r="Z19" s="33"/>
      <c r="AA19" s="33">
        <f t="shared" si="5"/>
      </c>
      <c r="AB19" s="188"/>
      <c r="AC19" s="188"/>
      <c r="AD19" s="188"/>
      <c r="AE19" s="188"/>
      <c r="AF19" s="188"/>
      <c r="AG19" s="188"/>
      <c r="AH19" s="188"/>
      <c r="AI19" s="102">
        <f t="shared" si="1"/>
        <v>0</v>
      </c>
      <c r="AJ19" s="80">
        <f t="shared" si="2"/>
        <v>0</v>
      </c>
      <c r="AK19" s="80">
        <f t="shared" si="3"/>
        <v>0</v>
      </c>
      <c r="AO19" s="200"/>
      <c r="AP19" s="201"/>
      <c r="AQ19" s="201"/>
      <c r="AR19" s="201"/>
      <c r="AS19" s="201"/>
      <c r="AT19" s="201"/>
      <c r="AU19" s="201"/>
      <c r="AV19" s="201"/>
      <c r="AW19" s="200"/>
      <c r="AX19" s="200"/>
      <c r="AY19" s="200"/>
      <c r="AZ19" s="200"/>
      <c r="BA19" s="200"/>
      <c r="BB19" s="200"/>
      <c r="BC19" s="200"/>
      <c r="BD19" s="200"/>
      <c r="BE19" s="200"/>
      <c r="BF19" s="200"/>
      <c r="BG19" s="200"/>
      <c r="BH19" s="200"/>
      <c r="BI19" s="200"/>
      <c r="BJ19" s="200"/>
      <c r="BK19" s="200"/>
    </row>
    <row r="20" spans="1:63" ht="24" customHeight="1">
      <c r="A20" s="36">
        <f>IF('様式 A-1'!$AL$1="","",'様式 A-1'!$AL$1)</f>
      </c>
      <c r="B20" s="78"/>
      <c r="C20" s="79">
        <f t="shared" si="4"/>
      </c>
      <c r="D20" s="79">
        <f t="shared" si="0"/>
      </c>
      <c r="E20" s="42">
        <f>'様式 A-1'!$D$7</f>
        <v>0</v>
      </c>
      <c r="F20" s="42">
        <f>'様式 A-1'!$D$8</f>
        <v>0</v>
      </c>
      <c r="G20" s="42" t="e">
        <f>'様式 WA-1（集計作業用）'!$D$6</f>
        <v>#N/A</v>
      </c>
      <c r="H20" s="36" t="str">
        <f>IF('様式 A-1'!$AI$1="","",'様式 A-1'!$AI$1)</f>
        <v>南関東</v>
      </c>
      <c r="I20" s="78" t="s">
        <v>218</v>
      </c>
      <c r="J20" s="56"/>
      <c r="K20" s="57"/>
      <c r="L20" s="56"/>
      <c r="M20" s="57"/>
      <c r="N20" s="36" t="s">
        <v>49</v>
      </c>
      <c r="O20" s="35"/>
      <c r="P20" s="436"/>
      <c r="Q20" s="33"/>
      <c r="R20" s="33"/>
      <c r="S20" s="33"/>
      <c r="T20" s="43"/>
      <c r="U20" s="33"/>
      <c r="V20" s="33"/>
      <c r="W20" s="33"/>
      <c r="X20" s="34"/>
      <c r="Y20" s="36">
        <f>IF(X20="","",DATEDIF(X20,'様式 A-1'!$G$2,"Y"))</f>
      </c>
      <c r="Z20" s="33"/>
      <c r="AA20" s="33">
        <f t="shared" si="5"/>
      </c>
      <c r="AB20" s="188"/>
      <c r="AC20" s="188"/>
      <c r="AD20" s="188"/>
      <c r="AE20" s="188"/>
      <c r="AF20" s="188"/>
      <c r="AG20" s="188"/>
      <c r="AH20" s="188"/>
      <c r="AI20" s="102">
        <f t="shared" si="1"/>
        <v>0</v>
      </c>
      <c r="AJ20" s="80">
        <f t="shared" si="2"/>
        <v>0</v>
      </c>
      <c r="AK20" s="80">
        <f t="shared" si="3"/>
        <v>0</v>
      </c>
      <c r="AO20" s="200"/>
      <c r="AP20" s="201"/>
      <c r="AQ20" s="201"/>
      <c r="AR20" s="201"/>
      <c r="AS20" s="201"/>
      <c r="AT20" s="201"/>
      <c r="AU20" s="201"/>
      <c r="AV20" s="201"/>
      <c r="AW20" s="200"/>
      <c r="AX20" s="200"/>
      <c r="AY20" s="200"/>
      <c r="AZ20" s="200"/>
      <c r="BA20" s="200"/>
      <c r="BB20" s="200"/>
      <c r="BC20" s="200"/>
      <c r="BD20" s="200"/>
      <c r="BE20" s="200"/>
      <c r="BF20" s="200"/>
      <c r="BG20" s="200"/>
      <c r="BH20" s="200"/>
      <c r="BI20" s="200"/>
      <c r="BJ20" s="200"/>
      <c r="BK20" s="200"/>
    </row>
    <row r="21" spans="1:63" ht="24" customHeight="1">
      <c r="A21" s="36">
        <f>IF('様式 A-1'!$AL$1="","",'様式 A-1'!$AL$1)</f>
      </c>
      <c r="B21" s="78"/>
      <c r="C21" s="79">
        <f t="shared" si="4"/>
      </c>
      <c r="D21" s="79">
        <f t="shared" si="0"/>
      </c>
      <c r="E21" s="42">
        <f>'様式 A-1'!$D$7</f>
        <v>0</v>
      </c>
      <c r="F21" s="42">
        <f>'様式 A-1'!$D$8</f>
        <v>0</v>
      </c>
      <c r="G21" s="42" t="e">
        <f>'様式 WA-1（集計作業用）'!$D$6</f>
        <v>#N/A</v>
      </c>
      <c r="H21" s="36" t="str">
        <f>IF('様式 A-1'!$AI$1="","",'様式 A-1'!$AI$1)</f>
        <v>南関東</v>
      </c>
      <c r="I21" s="78" t="s">
        <v>219</v>
      </c>
      <c r="J21" s="56"/>
      <c r="K21" s="57"/>
      <c r="L21" s="56"/>
      <c r="M21" s="57"/>
      <c r="N21" s="36" t="s">
        <v>49</v>
      </c>
      <c r="O21" s="35"/>
      <c r="P21" s="436"/>
      <c r="Q21" s="33"/>
      <c r="R21" s="33"/>
      <c r="S21" s="33"/>
      <c r="T21" s="43"/>
      <c r="U21" s="33"/>
      <c r="V21" s="33"/>
      <c r="W21" s="33"/>
      <c r="X21" s="34"/>
      <c r="Y21" s="36">
        <f>IF(X21="","",DATEDIF(X21,'様式 A-1'!$G$2,"Y"))</f>
      </c>
      <c r="Z21" s="33"/>
      <c r="AA21" s="33">
        <f t="shared" si="5"/>
      </c>
      <c r="AB21" s="188"/>
      <c r="AC21" s="188"/>
      <c r="AD21" s="188"/>
      <c r="AE21" s="188"/>
      <c r="AF21" s="188"/>
      <c r="AG21" s="188"/>
      <c r="AH21" s="188"/>
      <c r="AI21" s="102">
        <f t="shared" si="1"/>
        <v>0</v>
      </c>
      <c r="AJ21" s="80">
        <f t="shared" si="2"/>
        <v>0</v>
      </c>
      <c r="AK21" s="80">
        <f t="shared" si="3"/>
        <v>0</v>
      </c>
      <c r="AO21" s="200"/>
      <c r="AP21" s="201"/>
      <c r="AQ21" s="201"/>
      <c r="AR21" s="201"/>
      <c r="AS21" s="201"/>
      <c r="AT21" s="201"/>
      <c r="AU21" s="201"/>
      <c r="AV21" s="201"/>
      <c r="AW21" s="200"/>
      <c r="AX21" s="200"/>
      <c r="AY21" s="200"/>
      <c r="AZ21" s="200"/>
      <c r="BA21" s="200"/>
      <c r="BB21" s="200"/>
      <c r="BC21" s="200"/>
      <c r="BD21" s="200"/>
      <c r="BE21" s="200"/>
      <c r="BF21" s="200"/>
      <c r="BG21" s="200"/>
      <c r="BH21" s="200"/>
      <c r="BI21" s="200"/>
      <c r="BJ21" s="200"/>
      <c r="BK21" s="200"/>
    </row>
    <row r="22" spans="1:63" ht="24" customHeight="1">
      <c r="A22" s="36">
        <f>IF('様式 A-1'!$AL$1="","",'様式 A-1'!$AL$1)</f>
      </c>
      <c r="B22" s="78"/>
      <c r="C22" s="79">
        <f t="shared" si="4"/>
      </c>
      <c r="D22" s="79">
        <f t="shared" si="0"/>
      </c>
      <c r="E22" s="42">
        <f>'様式 A-1'!$D$7</f>
        <v>0</v>
      </c>
      <c r="F22" s="42">
        <f>'様式 A-1'!$D$8</f>
        <v>0</v>
      </c>
      <c r="G22" s="42" t="e">
        <f>'様式 WA-1（集計作業用）'!$D$6</f>
        <v>#N/A</v>
      </c>
      <c r="H22" s="36" t="str">
        <f>IF('様式 A-1'!$AI$1="","",'様式 A-1'!$AI$1)</f>
        <v>南関東</v>
      </c>
      <c r="I22" s="78" t="s">
        <v>220</v>
      </c>
      <c r="J22" s="56"/>
      <c r="K22" s="57"/>
      <c r="L22" s="56"/>
      <c r="M22" s="57"/>
      <c r="N22" s="36" t="s">
        <v>49</v>
      </c>
      <c r="O22" s="35"/>
      <c r="P22" s="436"/>
      <c r="Q22" s="33"/>
      <c r="R22" s="33"/>
      <c r="S22" s="33"/>
      <c r="T22" s="43"/>
      <c r="U22" s="33"/>
      <c r="V22" s="33"/>
      <c r="W22" s="33"/>
      <c r="X22" s="34"/>
      <c r="Y22" s="36">
        <f>IF(X22="","",DATEDIF(X22,'様式 A-1'!$G$2,"Y"))</f>
      </c>
      <c r="Z22" s="33"/>
      <c r="AA22" s="33">
        <f t="shared" si="5"/>
      </c>
      <c r="AB22" s="188"/>
      <c r="AC22" s="188"/>
      <c r="AD22" s="188"/>
      <c r="AE22" s="188"/>
      <c r="AF22" s="188"/>
      <c r="AG22" s="188"/>
      <c r="AH22" s="188"/>
      <c r="AI22" s="102">
        <f t="shared" si="1"/>
        <v>0</v>
      </c>
      <c r="AJ22" s="80">
        <f t="shared" si="2"/>
        <v>0</v>
      </c>
      <c r="AK22" s="80">
        <f t="shared" si="3"/>
        <v>0</v>
      </c>
      <c r="AO22" s="200"/>
      <c r="AP22" s="201"/>
      <c r="AQ22" s="201"/>
      <c r="AR22" s="201"/>
      <c r="AS22" s="201"/>
      <c r="AT22" s="201"/>
      <c r="AU22" s="201"/>
      <c r="AV22" s="201"/>
      <c r="AW22" s="200"/>
      <c r="AX22" s="200"/>
      <c r="AY22" s="200"/>
      <c r="AZ22" s="200"/>
      <c r="BA22" s="200"/>
      <c r="BB22" s="200"/>
      <c r="BC22" s="200"/>
      <c r="BD22" s="200"/>
      <c r="BE22" s="200"/>
      <c r="BF22" s="200"/>
      <c r="BG22" s="200"/>
      <c r="BH22" s="200"/>
      <c r="BI22" s="200"/>
      <c r="BJ22" s="200"/>
      <c r="BK22" s="200"/>
    </row>
    <row r="23" spans="1:63" ht="24" customHeight="1">
      <c r="A23" s="36">
        <f>IF('様式 A-1'!$AL$1="","",'様式 A-1'!$AL$1)</f>
      </c>
      <c r="B23" s="78"/>
      <c r="C23" s="79">
        <f t="shared" si="4"/>
      </c>
      <c r="D23" s="79">
        <f t="shared" si="0"/>
      </c>
      <c r="E23" s="42">
        <f>'様式 A-1'!$D$7</f>
        <v>0</v>
      </c>
      <c r="F23" s="42">
        <f>'様式 A-1'!$D$8</f>
        <v>0</v>
      </c>
      <c r="G23" s="42" t="e">
        <f>'様式 WA-1（集計作業用）'!$D$6</f>
        <v>#N/A</v>
      </c>
      <c r="H23" s="36" t="str">
        <f>IF('様式 A-1'!$AI$1="","",'様式 A-1'!$AI$1)</f>
        <v>南関東</v>
      </c>
      <c r="I23" s="78" t="s">
        <v>221</v>
      </c>
      <c r="J23" s="56"/>
      <c r="K23" s="57"/>
      <c r="L23" s="56"/>
      <c r="M23" s="57"/>
      <c r="N23" s="36" t="s">
        <v>49</v>
      </c>
      <c r="O23" s="35"/>
      <c r="P23" s="436"/>
      <c r="Q23" s="33"/>
      <c r="R23" s="33"/>
      <c r="S23" s="33"/>
      <c r="T23" s="43"/>
      <c r="U23" s="33"/>
      <c r="V23" s="33"/>
      <c r="W23" s="33"/>
      <c r="X23" s="34"/>
      <c r="Y23" s="36">
        <f>IF(X23="","",DATEDIF(X23,'様式 A-1'!$G$2,"Y"))</f>
      </c>
      <c r="Z23" s="33"/>
      <c r="AA23" s="33">
        <f t="shared" si="5"/>
      </c>
      <c r="AB23" s="188"/>
      <c r="AC23" s="188"/>
      <c r="AD23" s="188"/>
      <c r="AE23" s="188"/>
      <c r="AF23" s="188"/>
      <c r="AG23" s="188"/>
      <c r="AH23" s="188"/>
      <c r="AI23" s="102">
        <f t="shared" si="1"/>
        <v>0</v>
      </c>
      <c r="AJ23" s="80">
        <f t="shared" si="2"/>
        <v>0</v>
      </c>
      <c r="AK23" s="80">
        <f t="shared" si="3"/>
        <v>0</v>
      </c>
      <c r="AO23" s="200"/>
      <c r="AP23" s="201"/>
      <c r="AQ23" s="201"/>
      <c r="AR23" s="201"/>
      <c r="AS23" s="201"/>
      <c r="AT23" s="201"/>
      <c r="AU23" s="201"/>
      <c r="AV23" s="201"/>
      <c r="AW23" s="200"/>
      <c r="AX23" s="200"/>
      <c r="AY23" s="200"/>
      <c r="AZ23" s="200"/>
      <c r="BA23" s="200"/>
      <c r="BB23" s="200"/>
      <c r="BC23" s="200"/>
      <c r="BD23" s="200"/>
      <c r="BE23" s="200"/>
      <c r="BF23" s="200"/>
      <c r="BG23" s="200"/>
      <c r="BH23" s="200"/>
      <c r="BI23" s="200"/>
      <c r="BJ23" s="200"/>
      <c r="BK23" s="200"/>
    </row>
    <row r="24" spans="1:63" ht="24" customHeight="1">
      <c r="A24" s="36">
        <f>IF('様式 A-1'!$AL$1="","",'様式 A-1'!$AL$1)</f>
      </c>
      <c r="B24" s="78"/>
      <c r="C24" s="79">
        <f t="shared" si="4"/>
      </c>
      <c r="D24" s="79">
        <f t="shared" si="0"/>
      </c>
      <c r="E24" s="42">
        <f>'様式 A-1'!$D$7</f>
        <v>0</v>
      </c>
      <c r="F24" s="42">
        <f>'様式 A-1'!$D$8</f>
        <v>0</v>
      </c>
      <c r="G24" s="42" t="e">
        <f>'様式 WA-1（集計作業用）'!$D$6</f>
        <v>#N/A</v>
      </c>
      <c r="H24" s="36" t="str">
        <f>IF('様式 A-1'!$AI$1="","",'様式 A-1'!$AI$1)</f>
        <v>南関東</v>
      </c>
      <c r="I24" s="78" t="s">
        <v>222</v>
      </c>
      <c r="J24" s="56"/>
      <c r="K24" s="57"/>
      <c r="L24" s="56"/>
      <c r="M24" s="57"/>
      <c r="N24" s="36" t="s">
        <v>49</v>
      </c>
      <c r="O24" s="35"/>
      <c r="P24" s="436"/>
      <c r="Q24" s="33"/>
      <c r="R24" s="33"/>
      <c r="S24" s="33"/>
      <c r="T24" s="43"/>
      <c r="U24" s="33"/>
      <c r="V24" s="33"/>
      <c r="W24" s="33"/>
      <c r="X24" s="34"/>
      <c r="Y24" s="36">
        <f>IF(X24="","",DATEDIF(X24,'様式 A-1'!$G$2,"Y"))</f>
      </c>
      <c r="Z24" s="33"/>
      <c r="AA24" s="33">
        <f t="shared" si="5"/>
      </c>
      <c r="AB24" s="188"/>
      <c r="AC24" s="188"/>
      <c r="AD24" s="188"/>
      <c r="AE24" s="188"/>
      <c r="AF24" s="188"/>
      <c r="AG24" s="188"/>
      <c r="AH24" s="188"/>
      <c r="AI24" s="102">
        <f t="shared" si="1"/>
        <v>0</v>
      </c>
      <c r="AJ24" s="80">
        <f t="shared" si="2"/>
        <v>0</v>
      </c>
      <c r="AK24" s="80">
        <f t="shared" si="3"/>
        <v>0</v>
      </c>
      <c r="AO24" s="200"/>
      <c r="AP24" s="201"/>
      <c r="AQ24" s="201"/>
      <c r="AR24" s="201"/>
      <c r="AS24" s="201"/>
      <c r="AT24" s="201"/>
      <c r="AU24" s="201"/>
      <c r="AV24" s="201"/>
      <c r="AW24" s="200"/>
      <c r="AX24" s="200"/>
      <c r="AY24" s="200"/>
      <c r="AZ24" s="200"/>
      <c r="BA24" s="200"/>
      <c r="BB24" s="200"/>
      <c r="BC24" s="200"/>
      <c r="BD24" s="200"/>
      <c r="BE24" s="200"/>
      <c r="BF24" s="200"/>
      <c r="BG24" s="200"/>
      <c r="BH24" s="200"/>
      <c r="BI24" s="200"/>
      <c r="BJ24" s="200"/>
      <c r="BK24" s="200"/>
    </row>
    <row r="25" spans="1:63" ht="24" customHeight="1">
      <c r="A25" s="36">
        <f>IF('様式 A-1'!$AL$1="","",'様式 A-1'!$AL$1)</f>
      </c>
      <c r="B25" s="78"/>
      <c r="C25" s="79">
        <f t="shared" si="4"/>
      </c>
      <c r="D25" s="79">
        <f t="shared" si="0"/>
      </c>
      <c r="E25" s="42">
        <f>'様式 A-1'!$D$7</f>
        <v>0</v>
      </c>
      <c r="F25" s="42">
        <f>'様式 A-1'!$D$8</f>
        <v>0</v>
      </c>
      <c r="G25" s="42" t="e">
        <f>'様式 WA-1（集計作業用）'!$D$6</f>
        <v>#N/A</v>
      </c>
      <c r="H25" s="36" t="str">
        <f>IF('様式 A-1'!$AI$1="","",'様式 A-1'!$AI$1)</f>
        <v>南関東</v>
      </c>
      <c r="I25" s="78" t="s">
        <v>223</v>
      </c>
      <c r="J25" s="56"/>
      <c r="K25" s="57"/>
      <c r="L25" s="56"/>
      <c r="M25" s="57"/>
      <c r="N25" s="36" t="s">
        <v>49</v>
      </c>
      <c r="O25" s="35"/>
      <c r="P25" s="436"/>
      <c r="Q25" s="33"/>
      <c r="R25" s="33"/>
      <c r="S25" s="33"/>
      <c r="T25" s="43"/>
      <c r="U25" s="33"/>
      <c r="V25" s="33"/>
      <c r="W25" s="33"/>
      <c r="X25" s="34"/>
      <c r="Y25" s="36">
        <f>IF(X25="","",DATEDIF(X25,'様式 A-1'!$G$2,"Y"))</f>
      </c>
      <c r="Z25" s="33"/>
      <c r="AA25" s="33">
        <f t="shared" si="5"/>
      </c>
      <c r="AB25" s="188"/>
      <c r="AC25" s="188"/>
      <c r="AD25" s="188"/>
      <c r="AE25" s="188"/>
      <c r="AF25" s="188"/>
      <c r="AG25" s="188"/>
      <c r="AH25" s="188"/>
      <c r="AI25" s="102">
        <f t="shared" si="1"/>
        <v>0</v>
      </c>
      <c r="AJ25" s="80">
        <f t="shared" si="2"/>
        <v>0</v>
      </c>
      <c r="AK25" s="80">
        <f t="shared" si="3"/>
        <v>0</v>
      </c>
      <c r="AO25" s="200"/>
      <c r="AP25" s="201"/>
      <c r="AQ25" s="201"/>
      <c r="AR25" s="201"/>
      <c r="AS25" s="201"/>
      <c r="AT25" s="201"/>
      <c r="AU25" s="201"/>
      <c r="AV25" s="201"/>
      <c r="AW25" s="200"/>
      <c r="AX25" s="200"/>
      <c r="AY25" s="200"/>
      <c r="AZ25" s="200"/>
      <c r="BA25" s="200"/>
      <c r="BB25" s="200"/>
      <c r="BC25" s="200"/>
      <c r="BD25" s="200"/>
      <c r="BE25" s="200"/>
      <c r="BF25" s="200"/>
      <c r="BG25" s="200"/>
      <c r="BH25" s="200"/>
      <c r="BI25" s="200"/>
      <c r="BJ25" s="200"/>
      <c r="BK25" s="200"/>
    </row>
    <row r="26" spans="1:63" ht="24" customHeight="1">
      <c r="A26" s="36">
        <f>IF('様式 A-1'!$AL$1="","",'様式 A-1'!$AL$1)</f>
      </c>
      <c r="B26" s="78"/>
      <c r="C26" s="79">
        <f t="shared" si="4"/>
      </c>
      <c r="D26" s="79">
        <f t="shared" si="0"/>
      </c>
      <c r="E26" s="42">
        <f>'様式 A-1'!$D$7</f>
        <v>0</v>
      </c>
      <c r="F26" s="42">
        <f>'様式 A-1'!$D$8</f>
        <v>0</v>
      </c>
      <c r="G26" s="42" t="e">
        <f>'様式 WA-1（集計作業用）'!$D$6</f>
        <v>#N/A</v>
      </c>
      <c r="H26" s="36" t="str">
        <f>IF('様式 A-1'!$AI$1="","",'様式 A-1'!$AI$1)</f>
        <v>南関東</v>
      </c>
      <c r="I26" s="78" t="s">
        <v>224</v>
      </c>
      <c r="J26" s="56"/>
      <c r="K26" s="57"/>
      <c r="L26" s="56"/>
      <c r="M26" s="57"/>
      <c r="N26" s="36" t="s">
        <v>49</v>
      </c>
      <c r="O26" s="35"/>
      <c r="P26" s="436"/>
      <c r="Q26" s="33"/>
      <c r="R26" s="33"/>
      <c r="S26" s="33"/>
      <c r="T26" s="43"/>
      <c r="U26" s="33"/>
      <c r="V26" s="33"/>
      <c r="W26" s="33"/>
      <c r="X26" s="34"/>
      <c r="Y26" s="36">
        <f>IF(X26="","",DATEDIF(X26,'様式 A-1'!$G$2,"Y"))</f>
      </c>
      <c r="Z26" s="33"/>
      <c r="AA26" s="33">
        <f t="shared" si="5"/>
      </c>
      <c r="AB26" s="188"/>
      <c r="AC26" s="188"/>
      <c r="AD26" s="188"/>
      <c r="AE26" s="188"/>
      <c r="AF26" s="188"/>
      <c r="AG26" s="188"/>
      <c r="AH26" s="188"/>
      <c r="AI26" s="102">
        <f t="shared" si="1"/>
        <v>0</v>
      </c>
      <c r="AJ26" s="80">
        <f t="shared" si="2"/>
        <v>0</v>
      </c>
      <c r="AK26" s="80">
        <f t="shared" si="3"/>
        <v>0</v>
      </c>
      <c r="AO26" s="200"/>
      <c r="AP26" s="201"/>
      <c r="AQ26" s="201"/>
      <c r="AR26" s="201"/>
      <c r="AS26" s="201"/>
      <c r="AT26" s="201"/>
      <c r="AU26" s="201"/>
      <c r="AV26" s="201"/>
      <c r="AW26" s="200"/>
      <c r="AX26" s="200"/>
      <c r="AY26" s="200"/>
      <c r="AZ26" s="200"/>
      <c r="BA26" s="200"/>
      <c r="BB26" s="200"/>
      <c r="BC26" s="200"/>
      <c r="BD26" s="200"/>
      <c r="BE26" s="200"/>
      <c r="BF26" s="200"/>
      <c r="BG26" s="200"/>
      <c r="BH26" s="200"/>
      <c r="BI26" s="200"/>
      <c r="BJ26" s="200"/>
      <c r="BK26" s="200"/>
    </row>
    <row r="27" spans="1:63" ht="24" customHeight="1">
      <c r="A27" s="36">
        <f>IF('様式 A-1'!$AL$1="","",'様式 A-1'!$AL$1)</f>
      </c>
      <c r="B27" s="78"/>
      <c r="C27" s="79">
        <f t="shared" si="4"/>
      </c>
      <c r="D27" s="79">
        <f t="shared" si="0"/>
      </c>
      <c r="E27" s="42">
        <f>'様式 A-1'!$D$7</f>
        <v>0</v>
      </c>
      <c r="F27" s="42">
        <f>'様式 A-1'!$D$8</f>
        <v>0</v>
      </c>
      <c r="G27" s="42" t="e">
        <f>'様式 WA-1（集計作業用）'!$D$6</f>
        <v>#N/A</v>
      </c>
      <c r="H27" s="36" t="str">
        <f>IF('様式 A-1'!$AI$1="","",'様式 A-1'!$AI$1)</f>
        <v>南関東</v>
      </c>
      <c r="I27" s="78" t="s">
        <v>225</v>
      </c>
      <c r="J27" s="56"/>
      <c r="K27" s="57"/>
      <c r="L27" s="56"/>
      <c r="M27" s="57"/>
      <c r="N27" s="36" t="s">
        <v>49</v>
      </c>
      <c r="O27" s="35"/>
      <c r="P27" s="436"/>
      <c r="Q27" s="33"/>
      <c r="R27" s="33"/>
      <c r="S27" s="33"/>
      <c r="T27" s="43"/>
      <c r="U27" s="33"/>
      <c r="V27" s="33"/>
      <c r="W27" s="33"/>
      <c r="X27" s="34"/>
      <c r="Y27" s="36">
        <f>IF(X27="","",DATEDIF(X27,'様式 A-1'!$G$2,"Y"))</f>
      </c>
      <c r="Z27" s="33"/>
      <c r="AA27" s="33">
        <f t="shared" si="5"/>
      </c>
      <c r="AB27" s="188"/>
      <c r="AC27" s="188"/>
      <c r="AD27" s="188"/>
      <c r="AE27" s="188"/>
      <c r="AF27" s="188"/>
      <c r="AG27" s="188"/>
      <c r="AH27" s="188"/>
      <c r="AI27" s="102">
        <f t="shared" si="1"/>
        <v>0</v>
      </c>
      <c r="AJ27" s="80">
        <f t="shared" si="2"/>
        <v>0</v>
      </c>
      <c r="AK27" s="80">
        <f t="shared" si="3"/>
        <v>0</v>
      </c>
      <c r="AO27" s="200"/>
      <c r="AP27" s="201"/>
      <c r="AQ27" s="201"/>
      <c r="AR27" s="201"/>
      <c r="AS27" s="201"/>
      <c r="AT27" s="201"/>
      <c r="AU27" s="201"/>
      <c r="AV27" s="201"/>
      <c r="AW27" s="200"/>
      <c r="AX27" s="200"/>
      <c r="AY27" s="200"/>
      <c r="AZ27" s="200"/>
      <c r="BA27" s="200"/>
      <c r="BB27" s="200"/>
      <c r="BC27" s="200"/>
      <c r="BD27" s="200"/>
      <c r="BE27" s="200"/>
      <c r="BF27" s="200"/>
      <c r="BG27" s="200"/>
      <c r="BH27" s="200"/>
      <c r="BI27" s="200"/>
      <c r="BJ27" s="200"/>
      <c r="BK27" s="200"/>
    </row>
    <row r="28" spans="1:63" ht="24" customHeight="1">
      <c r="A28" s="36">
        <f>IF('様式 A-1'!$AL$1="","",'様式 A-1'!$AL$1)</f>
      </c>
      <c r="B28" s="78"/>
      <c r="C28" s="79">
        <f t="shared" si="4"/>
      </c>
      <c r="D28" s="79">
        <f t="shared" si="0"/>
      </c>
      <c r="E28" s="42">
        <f>'様式 A-1'!$D$7</f>
        <v>0</v>
      </c>
      <c r="F28" s="42">
        <f>'様式 A-1'!$D$8</f>
        <v>0</v>
      </c>
      <c r="G28" s="42" t="e">
        <f>'様式 WA-1（集計作業用）'!$D$6</f>
        <v>#N/A</v>
      </c>
      <c r="H28" s="36" t="str">
        <f>IF('様式 A-1'!$AI$1="","",'様式 A-1'!$AI$1)</f>
        <v>南関東</v>
      </c>
      <c r="I28" s="78" t="s">
        <v>226</v>
      </c>
      <c r="J28" s="56"/>
      <c r="K28" s="57"/>
      <c r="L28" s="56"/>
      <c r="M28" s="57"/>
      <c r="N28" s="36" t="s">
        <v>49</v>
      </c>
      <c r="O28" s="35"/>
      <c r="P28" s="436"/>
      <c r="Q28" s="33"/>
      <c r="R28" s="33"/>
      <c r="S28" s="33"/>
      <c r="T28" s="43"/>
      <c r="U28" s="33"/>
      <c r="V28" s="33"/>
      <c r="W28" s="33"/>
      <c r="X28" s="34"/>
      <c r="Y28" s="36">
        <f>IF(X28="","",DATEDIF(X28,'様式 A-1'!$G$2,"Y"))</f>
      </c>
      <c r="Z28" s="33"/>
      <c r="AA28" s="33">
        <f t="shared" si="5"/>
      </c>
      <c r="AB28" s="188"/>
      <c r="AC28" s="188"/>
      <c r="AD28" s="188"/>
      <c r="AE28" s="188"/>
      <c r="AF28" s="188"/>
      <c r="AG28" s="188"/>
      <c r="AH28" s="188"/>
      <c r="AI28" s="102">
        <f t="shared" si="1"/>
        <v>0</v>
      </c>
      <c r="AJ28" s="80">
        <f t="shared" si="2"/>
        <v>0</v>
      </c>
      <c r="AK28" s="80">
        <f t="shared" si="3"/>
        <v>0</v>
      </c>
      <c r="AO28" s="200"/>
      <c r="AP28" s="201"/>
      <c r="AQ28" s="201"/>
      <c r="AR28" s="201"/>
      <c r="AS28" s="201"/>
      <c r="AT28" s="201"/>
      <c r="AU28" s="201"/>
      <c r="AV28" s="201"/>
      <c r="AW28" s="200"/>
      <c r="AX28" s="200"/>
      <c r="AY28" s="200"/>
      <c r="AZ28" s="200"/>
      <c r="BA28" s="200"/>
      <c r="BB28" s="200"/>
      <c r="BC28" s="200"/>
      <c r="BD28" s="200"/>
      <c r="BE28" s="200"/>
      <c r="BF28" s="200"/>
      <c r="BG28" s="200"/>
      <c r="BH28" s="200"/>
      <c r="BI28" s="200"/>
      <c r="BJ28" s="200"/>
      <c r="BK28" s="200"/>
    </row>
    <row r="29" spans="1:63" ht="24" customHeight="1">
      <c r="A29" s="36">
        <f>IF('様式 A-1'!$AL$1="","",'様式 A-1'!$AL$1)</f>
      </c>
      <c r="B29" s="78"/>
      <c r="C29" s="79">
        <f t="shared" si="4"/>
      </c>
      <c r="D29" s="79">
        <f t="shared" si="0"/>
      </c>
      <c r="E29" s="42">
        <f>'様式 A-1'!$D$7</f>
        <v>0</v>
      </c>
      <c r="F29" s="42">
        <f>'様式 A-1'!$D$8</f>
        <v>0</v>
      </c>
      <c r="G29" s="42" t="e">
        <f>'様式 WA-1（集計作業用）'!$D$6</f>
        <v>#N/A</v>
      </c>
      <c r="H29" s="36" t="str">
        <f>IF('様式 A-1'!$AI$1="","",'様式 A-1'!$AI$1)</f>
        <v>南関東</v>
      </c>
      <c r="I29" s="78" t="s">
        <v>227</v>
      </c>
      <c r="J29" s="56"/>
      <c r="K29" s="57"/>
      <c r="L29" s="56"/>
      <c r="M29" s="57"/>
      <c r="N29" s="36" t="s">
        <v>49</v>
      </c>
      <c r="O29" s="35"/>
      <c r="P29" s="436"/>
      <c r="Q29" s="33"/>
      <c r="R29" s="33"/>
      <c r="S29" s="33"/>
      <c r="T29" s="43"/>
      <c r="U29" s="33"/>
      <c r="V29" s="33"/>
      <c r="W29" s="33"/>
      <c r="X29" s="34"/>
      <c r="Y29" s="36">
        <f>IF(X29="","",DATEDIF(X29,'様式 A-1'!$G$2,"Y"))</f>
      </c>
      <c r="Z29" s="33"/>
      <c r="AA29" s="33">
        <f t="shared" si="5"/>
      </c>
      <c r="AB29" s="188"/>
      <c r="AC29" s="188"/>
      <c r="AD29" s="188"/>
      <c r="AE29" s="188"/>
      <c r="AF29" s="188"/>
      <c r="AG29" s="188"/>
      <c r="AH29" s="188"/>
      <c r="AI29" s="102">
        <f t="shared" si="1"/>
        <v>0</v>
      </c>
      <c r="AJ29" s="80">
        <f t="shared" si="2"/>
        <v>0</v>
      </c>
      <c r="AK29" s="80">
        <f t="shared" si="3"/>
        <v>0</v>
      </c>
      <c r="AO29" s="200"/>
      <c r="AP29" s="201"/>
      <c r="AQ29" s="201"/>
      <c r="AR29" s="201"/>
      <c r="AS29" s="201"/>
      <c r="AT29" s="201"/>
      <c r="AU29" s="201"/>
      <c r="AV29" s="201"/>
      <c r="AW29" s="200"/>
      <c r="AX29" s="200"/>
      <c r="AY29" s="200"/>
      <c r="AZ29" s="200"/>
      <c r="BA29" s="200"/>
      <c r="BB29" s="200"/>
      <c r="BC29" s="200"/>
      <c r="BD29" s="200"/>
      <c r="BE29" s="200"/>
      <c r="BF29" s="200"/>
      <c r="BG29" s="200"/>
      <c r="BH29" s="200"/>
      <c r="BI29" s="200"/>
      <c r="BJ29" s="200"/>
      <c r="BK29" s="200"/>
    </row>
    <row r="30" spans="1:63" ht="24" customHeight="1">
      <c r="A30" s="36">
        <f>IF('様式 A-1'!$AL$1="","",'様式 A-1'!$AL$1)</f>
      </c>
      <c r="B30" s="78"/>
      <c r="C30" s="79">
        <f t="shared" si="4"/>
      </c>
      <c r="D30" s="79">
        <f t="shared" si="0"/>
      </c>
      <c r="E30" s="42">
        <f>'様式 A-1'!$D$7</f>
        <v>0</v>
      </c>
      <c r="F30" s="42">
        <f>'様式 A-1'!$D$8</f>
        <v>0</v>
      </c>
      <c r="G30" s="42" t="e">
        <f>'様式 WA-1（集計作業用）'!$D$6</f>
        <v>#N/A</v>
      </c>
      <c r="H30" s="36" t="str">
        <f>IF('様式 A-1'!$AI$1="","",'様式 A-1'!$AI$1)</f>
        <v>南関東</v>
      </c>
      <c r="I30" s="78" t="s">
        <v>228</v>
      </c>
      <c r="J30" s="56"/>
      <c r="K30" s="57"/>
      <c r="L30" s="56"/>
      <c r="M30" s="57"/>
      <c r="N30" s="36" t="s">
        <v>49</v>
      </c>
      <c r="O30" s="35"/>
      <c r="P30" s="436"/>
      <c r="Q30" s="33"/>
      <c r="R30" s="33"/>
      <c r="S30" s="33"/>
      <c r="T30" s="43"/>
      <c r="U30" s="33"/>
      <c r="V30" s="33"/>
      <c r="W30" s="33"/>
      <c r="X30" s="34"/>
      <c r="Y30" s="36">
        <f>IF(X30="","",DATEDIF(X30,'様式 A-1'!$G$2,"Y"))</f>
      </c>
      <c r="Z30" s="33"/>
      <c r="AA30" s="33">
        <f t="shared" si="5"/>
      </c>
      <c r="AB30" s="188"/>
      <c r="AC30" s="188"/>
      <c r="AD30" s="188"/>
      <c r="AE30" s="188"/>
      <c r="AF30" s="188"/>
      <c r="AG30" s="188"/>
      <c r="AH30" s="188"/>
      <c r="AI30" s="102">
        <f t="shared" si="1"/>
        <v>0</v>
      </c>
      <c r="AJ30" s="80">
        <f t="shared" si="2"/>
        <v>0</v>
      </c>
      <c r="AK30" s="80">
        <f t="shared" si="3"/>
        <v>0</v>
      </c>
      <c r="AO30" s="200"/>
      <c r="AP30" s="201"/>
      <c r="AQ30" s="201"/>
      <c r="AR30" s="201"/>
      <c r="AS30" s="201"/>
      <c r="AT30" s="201"/>
      <c r="AU30" s="201"/>
      <c r="AV30" s="201"/>
      <c r="AW30" s="200"/>
      <c r="AX30" s="200"/>
      <c r="AY30" s="200"/>
      <c r="AZ30" s="200"/>
      <c r="BA30" s="200"/>
      <c r="BB30" s="200"/>
      <c r="BC30" s="200"/>
      <c r="BD30" s="200"/>
      <c r="BE30" s="200"/>
      <c r="BF30" s="200"/>
      <c r="BG30" s="200"/>
      <c r="BH30" s="200"/>
      <c r="BI30" s="200"/>
      <c r="BJ30" s="200"/>
      <c r="BK30" s="200"/>
    </row>
    <row r="31" spans="1:63" ht="24" customHeight="1">
      <c r="A31" s="36">
        <f>IF('様式 A-1'!$AL$1="","",'様式 A-1'!$AL$1)</f>
      </c>
      <c r="B31" s="78"/>
      <c r="C31" s="79">
        <f t="shared" si="4"/>
      </c>
      <c r="D31" s="79">
        <f t="shared" si="0"/>
      </c>
      <c r="E31" s="42">
        <f>'様式 A-1'!$D$7</f>
        <v>0</v>
      </c>
      <c r="F31" s="42">
        <f>'様式 A-1'!$D$8</f>
        <v>0</v>
      </c>
      <c r="G31" s="42" t="e">
        <f>'様式 WA-1（集計作業用）'!$D$6</f>
        <v>#N/A</v>
      </c>
      <c r="H31" s="36" t="str">
        <f>IF('様式 A-1'!$AI$1="","",'様式 A-1'!$AI$1)</f>
        <v>南関東</v>
      </c>
      <c r="I31" s="78" t="s">
        <v>229</v>
      </c>
      <c r="J31" s="56"/>
      <c r="K31" s="57"/>
      <c r="L31" s="56"/>
      <c r="M31" s="57"/>
      <c r="N31" s="36" t="s">
        <v>49</v>
      </c>
      <c r="O31" s="35"/>
      <c r="P31" s="436"/>
      <c r="Q31" s="33"/>
      <c r="R31" s="33"/>
      <c r="S31" s="33"/>
      <c r="T31" s="43"/>
      <c r="U31" s="33"/>
      <c r="V31" s="33"/>
      <c r="W31" s="33"/>
      <c r="X31" s="34"/>
      <c r="Y31" s="36">
        <f>IF(X31="","",DATEDIF(X31,'様式 A-1'!$G$2,"Y"))</f>
      </c>
      <c r="Z31" s="33"/>
      <c r="AA31" s="33">
        <f t="shared" si="5"/>
      </c>
      <c r="AB31" s="188"/>
      <c r="AC31" s="188"/>
      <c r="AD31" s="188"/>
      <c r="AE31" s="188"/>
      <c r="AF31" s="188"/>
      <c r="AG31" s="188"/>
      <c r="AH31" s="188"/>
      <c r="AI31" s="102">
        <f t="shared" si="1"/>
        <v>0</v>
      </c>
      <c r="AJ31" s="80">
        <f t="shared" si="2"/>
        <v>0</v>
      </c>
      <c r="AK31" s="80">
        <f t="shared" si="3"/>
        <v>0</v>
      </c>
      <c r="AO31" s="200"/>
      <c r="AP31" s="201"/>
      <c r="AQ31" s="201"/>
      <c r="AR31" s="201"/>
      <c r="AS31" s="201"/>
      <c r="AT31" s="201"/>
      <c r="AU31" s="201"/>
      <c r="AV31" s="201"/>
      <c r="AW31" s="200"/>
      <c r="AX31" s="200"/>
      <c r="AY31" s="200"/>
      <c r="AZ31" s="200"/>
      <c r="BA31" s="200"/>
      <c r="BB31" s="200"/>
      <c r="BC31" s="200"/>
      <c r="BD31" s="200"/>
      <c r="BE31" s="200"/>
      <c r="BF31" s="200"/>
      <c r="BG31" s="200"/>
      <c r="BH31" s="200"/>
      <c r="BI31" s="200"/>
      <c r="BJ31" s="200"/>
      <c r="BK31" s="200"/>
    </row>
    <row r="32" spans="1:63" ht="24" customHeight="1">
      <c r="A32" s="36">
        <f>IF('様式 A-1'!$AL$1="","",'様式 A-1'!$AL$1)</f>
      </c>
      <c r="B32" s="78"/>
      <c r="C32" s="79">
        <f t="shared" si="4"/>
      </c>
      <c r="D32" s="79">
        <f t="shared" si="0"/>
      </c>
      <c r="E32" s="42">
        <f>'様式 A-1'!$D$7</f>
        <v>0</v>
      </c>
      <c r="F32" s="42">
        <f>'様式 A-1'!$D$8</f>
        <v>0</v>
      </c>
      <c r="G32" s="42" t="e">
        <f>'様式 WA-1（集計作業用）'!$D$6</f>
        <v>#N/A</v>
      </c>
      <c r="H32" s="36" t="str">
        <f>IF('様式 A-1'!$AI$1="","",'様式 A-1'!$AI$1)</f>
        <v>南関東</v>
      </c>
      <c r="I32" s="78" t="s">
        <v>230</v>
      </c>
      <c r="J32" s="56"/>
      <c r="K32" s="57"/>
      <c r="L32" s="56"/>
      <c r="M32" s="57"/>
      <c r="N32" s="36" t="s">
        <v>49</v>
      </c>
      <c r="O32" s="35"/>
      <c r="P32" s="436"/>
      <c r="Q32" s="33"/>
      <c r="R32" s="33"/>
      <c r="S32" s="33"/>
      <c r="T32" s="43"/>
      <c r="U32" s="33"/>
      <c r="V32" s="33"/>
      <c r="W32" s="33"/>
      <c r="X32" s="34"/>
      <c r="Y32" s="36">
        <f>IF(X32="","",DATEDIF(X32,'様式 A-1'!$G$2,"Y"))</f>
      </c>
      <c r="Z32" s="33"/>
      <c r="AA32" s="33">
        <f t="shared" si="5"/>
      </c>
      <c r="AB32" s="188"/>
      <c r="AC32" s="188"/>
      <c r="AD32" s="188"/>
      <c r="AE32" s="188"/>
      <c r="AF32" s="188"/>
      <c r="AG32" s="188"/>
      <c r="AH32" s="188"/>
      <c r="AI32" s="102">
        <f t="shared" si="1"/>
        <v>0</v>
      </c>
      <c r="AJ32" s="80">
        <f t="shared" si="2"/>
        <v>0</v>
      </c>
      <c r="AK32" s="80">
        <f t="shared" si="3"/>
        <v>0</v>
      </c>
      <c r="AO32" s="200"/>
      <c r="AP32" s="201"/>
      <c r="AQ32" s="201"/>
      <c r="AR32" s="201"/>
      <c r="AS32" s="201"/>
      <c r="AT32" s="201"/>
      <c r="AU32" s="201"/>
      <c r="AV32" s="201"/>
      <c r="AW32" s="200"/>
      <c r="AX32" s="200"/>
      <c r="AY32" s="200"/>
      <c r="AZ32" s="200"/>
      <c r="BA32" s="200"/>
      <c r="BB32" s="200"/>
      <c r="BC32" s="200"/>
      <c r="BD32" s="200"/>
      <c r="BE32" s="200"/>
      <c r="BF32" s="200"/>
      <c r="BG32" s="200"/>
      <c r="BH32" s="200"/>
      <c r="BI32" s="200"/>
      <c r="BJ32" s="200"/>
      <c r="BK32" s="200"/>
    </row>
    <row r="33" spans="1:63" ht="24" customHeight="1">
      <c r="A33" s="36">
        <f>IF('様式 A-1'!$AL$1="","",'様式 A-1'!$AL$1)</f>
      </c>
      <c r="B33" s="78"/>
      <c r="C33" s="79">
        <f t="shared" si="4"/>
      </c>
      <c r="D33" s="79">
        <f t="shared" si="0"/>
      </c>
      <c r="E33" s="42">
        <f>'様式 A-1'!$D$7</f>
        <v>0</v>
      </c>
      <c r="F33" s="42">
        <f>'様式 A-1'!$D$8</f>
        <v>0</v>
      </c>
      <c r="G33" s="42" t="e">
        <f>'様式 WA-1（集計作業用）'!$D$6</f>
        <v>#N/A</v>
      </c>
      <c r="H33" s="36" t="str">
        <f>IF('様式 A-1'!$AI$1="","",'様式 A-1'!$AI$1)</f>
        <v>南関東</v>
      </c>
      <c r="I33" s="78" t="s">
        <v>231</v>
      </c>
      <c r="J33" s="56"/>
      <c r="K33" s="57"/>
      <c r="L33" s="56"/>
      <c r="M33" s="57"/>
      <c r="N33" s="36" t="s">
        <v>49</v>
      </c>
      <c r="O33" s="35"/>
      <c r="P33" s="436"/>
      <c r="Q33" s="33"/>
      <c r="R33" s="33"/>
      <c r="S33" s="33"/>
      <c r="T33" s="43"/>
      <c r="U33" s="33"/>
      <c r="V33" s="33"/>
      <c r="W33" s="33"/>
      <c r="X33" s="34"/>
      <c r="Y33" s="36">
        <f>IF(X33="","",DATEDIF(X33,'様式 A-1'!$G$2,"Y"))</f>
      </c>
      <c r="Z33" s="33"/>
      <c r="AA33" s="33">
        <f t="shared" si="5"/>
      </c>
      <c r="AB33" s="188"/>
      <c r="AC33" s="188"/>
      <c r="AD33" s="188"/>
      <c r="AE33" s="188"/>
      <c r="AF33" s="188"/>
      <c r="AG33" s="188"/>
      <c r="AH33" s="188"/>
      <c r="AI33" s="102">
        <f t="shared" si="1"/>
        <v>0</v>
      </c>
      <c r="AJ33" s="80">
        <f t="shared" si="2"/>
        <v>0</v>
      </c>
      <c r="AK33" s="80">
        <f t="shared" si="3"/>
        <v>0</v>
      </c>
      <c r="AO33" s="200"/>
      <c r="AP33" s="201"/>
      <c r="AQ33" s="201"/>
      <c r="AR33" s="201"/>
      <c r="AS33" s="201"/>
      <c r="AT33" s="201"/>
      <c r="AU33" s="201"/>
      <c r="AV33" s="201"/>
      <c r="AW33" s="200"/>
      <c r="AX33" s="200"/>
      <c r="AY33" s="200"/>
      <c r="AZ33" s="200"/>
      <c r="BA33" s="200"/>
      <c r="BB33" s="200"/>
      <c r="BC33" s="200"/>
      <c r="BD33" s="200"/>
      <c r="BE33" s="200"/>
      <c r="BF33" s="200"/>
      <c r="BG33" s="200"/>
      <c r="BH33" s="200"/>
      <c r="BI33" s="200"/>
      <c r="BJ33" s="200"/>
      <c r="BK33" s="200"/>
    </row>
    <row r="34" spans="1:63" ht="24" customHeight="1">
      <c r="A34" s="36">
        <f>IF('様式 A-1'!$AL$1="","",'様式 A-1'!$AL$1)</f>
      </c>
      <c r="B34" s="78"/>
      <c r="C34" s="79">
        <f t="shared" si="4"/>
      </c>
      <c r="D34" s="79">
        <f t="shared" si="0"/>
      </c>
      <c r="E34" s="42">
        <f>'様式 A-1'!$D$7</f>
        <v>0</v>
      </c>
      <c r="F34" s="42">
        <f>'様式 A-1'!$D$8</f>
        <v>0</v>
      </c>
      <c r="G34" s="42" t="e">
        <f>'様式 WA-1（集計作業用）'!$D$6</f>
        <v>#N/A</v>
      </c>
      <c r="H34" s="36" t="str">
        <f>IF('様式 A-1'!$AI$1="","",'様式 A-1'!$AI$1)</f>
        <v>南関東</v>
      </c>
      <c r="I34" s="78" t="s">
        <v>232</v>
      </c>
      <c r="J34" s="56"/>
      <c r="K34" s="57"/>
      <c r="L34" s="56"/>
      <c r="M34" s="57"/>
      <c r="N34" s="36" t="s">
        <v>49</v>
      </c>
      <c r="O34" s="35"/>
      <c r="P34" s="436"/>
      <c r="Q34" s="33"/>
      <c r="R34" s="33"/>
      <c r="S34" s="33"/>
      <c r="T34" s="43"/>
      <c r="U34" s="33"/>
      <c r="V34" s="33"/>
      <c r="W34" s="33"/>
      <c r="X34" s="34"/>
      <c r="Y34" s="36">
        <f>IF(X34="","",DATEDIF(X34,'様式 A-1'!$G$2,"Y"))</f>
      </c>
      <c r="Z34" s="33"/>
      <c r="AA34" s="33">
        <f t="shared" si="5"/>
      </c>
      <c r="AB34" s="188"/>
      <c r="AC34" s="188"/>
      <c r="AD34" s="188"/>
      <c r="AE34" s="188"/>
      <c r="AF34" s="188"/>
      <c r="AG34" s="188"/>
      <c r="AH34" s="188"/>
      <c r="AI34" s="102">
        <f t="shared" si="1"/>
        <v>0</v>
      </c>
      <c r="AJ34" s="80">
        <f t="shared" si="2"/>
        <v>0</v>
      </c>
      <c r="AK34" s="80">
        <f t="shared" si="3"/>
        <v>0</v>
      </c>
      <c r="AO34" s="200"/>
      <c r="AP34" s="201"/>
      <c r="AQ34" s="201"/>
      <c r="AR34" s="201"/>
      <c r="AS34" s="201"/>
      <c r="AT34" s="201"/>
      <c r="AU34" s="201"/>
      <c r="AV34" s="201"/>
      <c r="AW34" s="200"/>
      <c r="AX34" s="200"/>
      <c r="AY34" s="200"/>
      <c r="AZ34" s="200"/>
      <c r="BA34" s="200"/>
      <c r="BB34" s="200"/>
      <c r="BC34" s="200"/>
      <c r="BD34" s="200"/>
      <c r="BE34" s="200"/>
      <c r="BF34" s="200"/>
      <c r="BG34" s="200"/>
      <c r="BH34" s="200"/>
      <c r="BI34" s="200"/>
      <c r="BJ34" s="200"/>
      <c r="BK34" s="200"/>
    </row>
    <row r="35" spans="1:63" ht="24" customHeight="1">
      <c r="A35" s="36">
        <f>IF('様式 A-1'!$AL$1="","",'様式 A-1'!$AL$1)</f>
      </c>
      <c r="B35" s="78"/>
      <c r="C35" s="79">
        <f t="shared" si="4"/>
      </c>
      <c r="D35" s="79">
        <f t="shared" si="0"/>
      </c>
      <c r="E35" s="42">
        <f>'様式 A-1'!$D$7</f>
        <v>0</v>
      </c>
      <c r="F35" s="42">
        <f>'様式 A-1'!$D$8</f>
        <v>0</v>
      </c>
      <c r="G35" s="42" t="e">
        <f>'様式 WA-1（集計作業用）'!$D$6</f>
        <v>#N/A</v>
      </c>
      <c r="H35" s="36" t="str">
        <f>IF('様式 A-1'!$AI$1="","",'様式 A-1'!$AI$1)</f>
        <v>南関東</v>
      </c>
      <c r="I35" s="78" t="s">
        <v>233</v>
      </c>
      <c r="J35" s="56"/>
      <c r="K35" s="57"/>
      <c r="L35" s="56"/>
      <c r="M35" s="57"/>
      <c r="N35" s="36" t="s">
        <v>49</v>
      </c>
      <c r="O35" s="35"/>
      <c r="P35" s="436"/>
      <c r="Q35" s="33"/>
      <c r="R35" s="33"/>
      <c r="S35" s="33"/>
      <c r="T35" s="43"/>
      <c r="U35" s="33"/>
      <c r="V35" s="33"/>
      <c r="W35" s="33"/>
      <c r="X35" s="34"/>
      <c r="Y35" s="36">
        <f>IF(X35="","",DATEDIF(X35,'様式 A-1'!$G$2,"Y"))</f>
      </c>
      <c r="Z35" s="33"/>
      <c r="AA35" s="33">
        <f t="shared" si="5"/>
      </c>
      <c r="AB35" s="188"/>
      <c r="AC35" s="188"/>
      <c r="AD35" s="188"/>
      <c r="AE35" s="188"/>
      <c r="AF35" s="188"/>
      <c r="AG35" s="188"/>
      <c r="AH35" s="188"/>
      <c r="AI35" s="102">
        <f t="shared" si="1"/>
        <v>0</v>
      </c>
      <c r="AJ35" s="80">
        <f t="shared" si="2"/>
        <v>0</v>
      </c>
      <c r="AK35" s="80">
        <f t="shared" si="3"/>
        <v>0</v>
      </c>
      <c r="AO35" s="200"/>
      <c r="AP35" s="201"/>
      <c r="AQ35" s="201"/>
      <c r="AR35" s="201"/>
      <c r="AS35" s="201"/>
      <c r="AT35" s="201"/>
      <c r="AU35" s="201"/>
      <c r="AV35" s="201"/>
      <c r="AW35" s="200"/>
      <c r="AX35" s="200"/>
      <c r="AY35" s="200"/>
      <c r="AZ35" s="200"/>
      <c r="BA35" s="200"/>
      <c r="BB35" s="200"/>
      <c r="BC35" s="200"/>
      <c r="BD35" s="200"/>
      <c r="BE35" s="200"/>
      <c r="BF35" s="200"/>
      <c r="BG35" s="200"/>
      <c r="BH35" s="200"/>
      <c r="BI35" s="200"/>
      <c r="BJ35" s="200"/>
      <c r="BK35" s="200"/>
    </row>
    <row r="36" spans="1:63" ht="24" customHeight="1">
      <c r="A36" s="36">
        <f>IF('様式 A-1'!$AL$1="","",'様式 A-1'!$AL$1)</f>
      </c>
      <c r="B36" s="78"/>
      <c r="C36" s="79">
        <f t="shared" si="4"/>
      </c>
      <c r="D36" s="79">
        <f t="shared" si="0"/>
      </c>
      <c r="E36" s="42">
        <f>'様式 A-1'!$D$7</f>
        <v>0</v>
      </c>
      <c r="F36" s="42">
        <f>'様式 A-1'!$D$8</f>
        <v>0</v>
      </c>
      <c r="G36" s="42" t="e">
        <f>'様式 WA-1（集計作業用）'!$D$6</f>
        <v>#N/A</v>
      </c>
      <c r="H36" s="36" t="str">
        <f>IF('様式 A-1'!$AI$1="","",'様式 A-1'!$AI$1)</f>
        <v>南関東</v>
      </c>
      <c r="I36" s="78" t="s">
        <v>234</v>
      </c>
      <c r="J36" s="56"/>
      <c r="K36" s="57"/>
      <c r="L36" s="56"/>
      <c r="M36" s="57"/>
      <c r="N36" s="36" t="s">
        <v>49</v>
      </c>
      <c r="O36" s="35"/>
      <c r="P36" s="436"/>
      <c r="Q36" s="33"/>
      <c r="R36" s="33"/>
      <c r="S36" s="33"/>
      <c r="T36" s="43"/>
      <c r="U36" s="33"/>
      <c r="V36" s="33"/>
      <c r="W36" s="33"/>
      <c r="X36" s="34"/>
      <c r="Y36" s="36">
        <f>IF(X36="","",DATEDIF(X36,'様式 A-1'!$G$2,"Y"))</f>
      </c>
      <c r="Z36" s="33"/>
      <c r="AA36" s="33">
        <f t="shared" si="5"/>
      </c>
      <c r="AB36" s="188"/>
      <c r="AC36" s="188"/>
      <c r="AD36" s="188"/>
      <c r="AE36" s="188"/>
      <c r="AF36" s="188"/>
      <c r="AG36" s="188"/>
      <c r="AH36" s="188"/>
      <c r="AI36" s="102">
        <f t="shared" si="1"/>
        <v>0</v>
      </c>
      <c r="AJ36" s="80">
        <f t="shared" si="2"/>
        <v>0</v>
      </c>
      <c r="AK36" s="80">
        <f t="shared" si="3"/>
        <v>0</v>
      </c>
      <c r="AO36" s="200"/>
      <c r="AP36" s="201"/>
      <c r="AQ36" s="201"/>
      <c r="AR36" s="201"/>
      <c r="AS36" s="201"/>
      <c r="AT36" s="201"/>
      <c r="AU36" s="201"/>
      <c r="AV36" s="201"/>
      <c r="AW36" s="200"/>
      <c r="AX36" s="200"/>
      <c r="AY36" s="200"/>
      <c r="AZ36" s="200"/>
      <c r="BA36" s="200"/>
      <c r="BB36" s="200"/>
      <c r="BC36" s="200"/>
      <c r="BD36" s="200"/>
      <c r="BE36" s="200"/>
      <c r="BF36" s="200"/>
      <c r="BG36" s="200"/>
      <c r="BH36" s="200"/>
      <c r="BI36" s="200"/>
      <c r="BJ36" s="200"/>
      <c r="BK36" s="200"/>
    </row>
    <row r="37" spans="1:63" ht="24" customHeight="1">
      <c r="A37" s="36">
        <f>IF('様式 A-1'!$AL$1="","",'様式 A-1'!$AL$1)</f>
      </c>
      <c r="B37" s="78"/>
      <c r="C37" s="79">
        <f t="shared" si="4"/>
      </c>
      <c r="D37" s="79">
        <f t="shared" si="0"/>
      </c>
      <c r="E37" s="42">
        <f>'様式 A-1'!$D$7</f>
        <v>0</v>
      </c>
      <c r="F37" s="42">
        <f>'様式 A-1'!$D$8</f>
        <v>0</v>
      </c>
      <c r="G37" s="42" t="e">
        <f>'様式 WA-1（集計作業用）'!$D$6</f>
        <v>#N/A</v>
      </c>
      <c r="H37" s="36" t="str">
        <f>IF('様式 A-1'!$AI$1="","",'様式 A-1'!$AI$1)</f>
        <v>南関東</v>
      </c>
      <c r="I37" s="78" t="s">
        <v>235</v>
      </c>
      <c r="J37" s="56"/>
      <c r="K37" s="57"/>
      <c r="L37" s="56"/>
      <c r="M37" s="57"/>
      <c r="N37" s="36" t="s">
        <v>49</v>
      </c>
      <c r="O37" s="35"/>
      <c r="P37" s="436"/>
      <c r="Q37" s="33"/>
      <c r="R37" s="33"/>
      <c r="S37" s="33"/>
      <c r="T37" s="43"/>
      <c r="U37" s="33"/>
      <c r="V37" s="33"/>
      <c r="W37" s="33"/>
      <c r="X37" s="34"/>
      <c r="Y37" s="36">
        <f>IF(X37="","",DATEDIF(X37,'様式 A-1'!$G$2,"Y"))</f>
      </c>
      <c r="Z37" s="33"/>
      <c r="AA37" s="33">
        <f t="shared" si="5"/>
      </c>
      <c r="AB37" s="188"/>
      <c r="AC37" s="188"/>
      <c r="AD37" s="188"/>
      <c r="AE37" s="188"/>
      <c r="AF37" s="188"/>
      <c r="AG37" s="188"/>
      <c r="AH37" s="188"/>
      <c r="AI37" s="102">
        <f t="shared" si="1"/>
        <v>0</v>
      </c>
      <c r="AJ37" s="80">
        <f t="shared" si="2"/>
        <v>0</v>
      </c>
      <c r="AK37" s="80">
        <f t="shared" si="3"/>
        <v>0</v>
      </c>
      <c r="AO37" s="200"/>
      <c r="AP37" s="201"/>
      <c r="AQ37" s="201"/>
      <c r="AR37" s="201"/>
      <c r="AS37" s="201"/>
      <c r="AT37" s="201"/>
      <c r="AU37" s="201"/>
      <c r="AV37" s="201"/>
      <c r="AW37" s="200"/>
      <c r="AX37" s="200"/>
      <c r="AY37" s="200"/>
      <c r="AZ37" s="200"/>
      <c r="BA37" s="200"/>
      <c r="BB37" s="200"/>
      <c r="BC37" s="200"/>
      <c r="BD37" s="200"/>
      <c r="BE37" s="200"/>
      <c r="BF37" s="200"/>
      <c r="BG37" s="200"/>
      <c r="BH37" s="200"/>
      <c r="BI37" s="200"/>
      <c r="BJ37" s="200"/>
      <c r="BK37" s="200"/>
    </row>
    <row r="38" spans="1:63" ht="24" customHeight="1">
      <c r="A38" s="36">
        <f>IF('様式 A-1'!$AL$1="","",'様式 A-1'!$AL$1)</f>
      </c>
      <c r="B38" s="78"/>
      <c r="C38" s="79">
        <f t="shared" si="4"/>
      </c>
      <c r="D38" s="79">
        <f t="shared" si="0"/>
      </c>
      <c r="E38" s="42">
        <f>'様式 A-1'!$D$7</f>
        <v>0</v>
      </c>
      <c r="F38" s="42">
        <f>'様式 A-1'!$D$8</f>
        <v>0</v>
      </c>
      <c r="G38" s="42" t="e">
        <f>'様式 WA-1（集計作業用）'!$D$6</f>
        <v>#N/A</v>
      </c>
      <c r="H38" s="36" t="str">
        <f>IF('様式 A-1'!$AI$1="","",'様式 A-1'!$AI$1)</f>
        <v>南関東</v>
      </c>
      <c r="I38" s="78" t="s">
        <v>236</v>
      </c>
      <c r="J38" s="56"/>
      <c r="K38" s="57"/>
      <c r="L38" s="56"/>
      <c r="M38" s="57"/>
      <c r="N38" s="36" t="s">
        <v>49</v>
      </c>
      <c r="O38" s="35"/>
      <c r="P38" s="436"/>
      <c r="Q38" s="33"/>
      <c r="R38" s="33"/>
      <c r="S38" s="33"/>
      <c r="T38" s="43"/>
      <c r="U38" s="33"/>
      <c r="V38" s="33"/>
      <c r="W38" s="33"/>
      <c r="X38" s="34"/>
      <c r="Y38" s="36">
        <f>IF(X38="","",DATEDIF(X38,'様式 A-1'!$G$2,"Y"))</f>
      </c>
      <c r="Z38" s="33"/>
      <c r="AA38" s="33">
        <f t="shared" si="5"/>
      </c>
      <c r="AB38" s="188"/>
      <c r="AC38" s="188"/>
      <c r="AD38" s="188"/>
      <c r="AE38" s="188"/>
      <c r="AF38" s="188"/>
      <c r="AG38" s="188"/>
      <c r="AH38" s="188"/>
      <c r="AI38" s="102">
        <f t="shared" si="1"/>
        <v>0</v>
      </c>
      <c r="AJ38" s="80">
        <f t="shared" si="2"/>
        <v>0</v>
      </c>
      <c r="AK38" s="80">
        <f t="shared" si="3"/>
        <v>0</v>
      </c>
      <c r="AO38" s="200"/>
      <c r="AP38" s="201"/>
      <c r="AQ38" s="201"/>
      <c r="AR38" s="201"/>
      <c r="AS38" s="201"/>
      <c r="AT38" s="201"/>
      <c r="AU38" s="201"/>
      <c r="AV38" s="201"/>
      <c r="AW38" s="200"/>
      <c r="AX38" s="200"/>
      <c r="AY38" s="200"/>
      <c r="AZ38" s="200"/>
      <c r="BA38" s="200"/>
      <c r="BB38" s="200"/>
      <c r="BC38" s="200"/>
      <c r="BD38" s="200"/>
      <c r="BE38" s="200"/>
      <c r="BF38" s="200"/>
      <c r="BG38" s="200"/>
      <c r="BH38" s="200"/>
      <c r="BI38" s="200"/>
      <c r="BJ38" s="200"/>
      <c r="BK38" s="200"/>
    </row>
    <row r="39" spans="1:63" ht="24" customHeight="1">
      <c r="A39" s="36">
        <f>IF('様式 A-1'!$AL$1="","",'様式 A-1'!$AL$1)</f>
      </c>
      <c r="B39" s="78"/>
      <c r="C39" s="79">
        <f t="shared" si="4"/>
      </c>
      <c r="D39" s="79">
        <f t="shared" si="0"/>
      </c>
      <c r="E39" s="42">
        <f>'様式 A-1'!$D$7</f>
        <v>0</v>
      </c>
      <c r="F39" s="42">
        <f>'様式 A-1'!$D$8</f>
        <v>0</v>
      </c>
      <c r="G39" s="42" t="e">
        <f>'様式 WA-1（集計作業用）'!$D$6</f>
        <v>#N/A</v>
      </c>
      <c r="H39" s="36" t="str">
        <f>IF('様式 A-1'!$AI$1="","",'様式 A-1'!$AI$1)</f>
        <v>南関東</v>
      </c>
      <c r="I39" s="78" t="s">
        <v>237</v>
      </c>
      <c r="J39" s="56"/>
      <c r="K39" s="57"/>
      <c r="L39" s="56"/>
      <c r="M39" s="57"/>
      <c r="N39" s="36" t="s">
        <v>49</v>
      </c>
      <c r="O39" s="35"/>
      <c r="P39" s="436"/>
      <c r="Q39" s="33"/>
      <c r="R39" s="33"/>
      <c r="S39" s="33"/>
      <c r="T39" s="43"/>
      <c r="U39" s="33"/>
      <c r="V39" s="33"/>
      <c r="W39" s="33"/>
      <c r="X39" s="34"/>
      <c r="Y39" s="36">
        <f>IF(X39="","",DATEDIF(X39,'様式 A-1'!$G$2,"Y"))</f>
      </c>
      <c r="Z39" s="33"/>
      <c r="AA39" s="33">
        <f t="shared" si="5"/>
      </c>
      <c r="AB39" s="188"/>
      <c r="AC39" s="188"/>
      <c r="AD39" s="188"/>
      <c r="AE39" s="188"/>
      <c r="AF39" s="188"/>
      <c r="AG39" s="188"/>
      <c r="AH39" s="188"/>
      <c r="AI39" s="102">
        <f t="shared" si="1"/>
        <v>0</v>
      </c>
      <c r="AJ39" s="80">
        <f t="shared" si="2"/>
        <v>0</v>
      </c>
      <c r="AK39" s="80">
        <f t="shared" si="3"/>
        <v>0</v>
      </c>
      <c r="AO39" s="200"/>
      <c r="AP39" s="201"/>
      <c r="AQ39" s="201"/>
      <c r="AR39" s="201"/>
      <c r="AS39" s="201"/>
      <c r="AT39" s="201"/>
      <c r="AU39" s="201"/>
      <c r="AV39" s="201"/>
      <c r="AW39" s="200"/>
      <c r="AX39" s="200"/>
      <c r="AY39" s="200"/>
      <c r="AZ39" s="200"/>
      <c r="BA39" s="200"/>
      <c r="BB39" s="200"/>
      <c r="BC39" s="200"/>
      <c r="BD39" s="200"/>
      <c r="BE39" s="200"/>
      <c r="BF39" s="200"/>
      <c r="BG39" s="200"/>
      <c r="BH39" s="200"/>
      <c r="BI39" s="200"/>
      <c r="BJ39" s="200"/>
      <c r="BK39" s="200"/>
    </row>
    <row r="40" spans="1:63" ht="24" customHeight="1">
      <c r="A40" s="36">
        <f>IF('様式 A-1'!$AL$1="","",'様式 A-1'!$AL$1)</f>
      </c>
      <c r="B40" s="78"/>
      <c r="C40" s="79">
        <f t="shared" si="4"/>
      </c>
      <c r="D40" s="79">
        <f t="shared" si="0"/>
      </c>
      <c r="E40" s="42">
        <f>'様式 A-1'!$D$7</f>
        <v>0</v>
      </c>
      <c r="F40" s="42">
        <f>'様式 A-1'!$D$8</f>
        <v>0</v>
      </c>
      <c r="G40" s="42" t="e">
        <f>'様式 WA-1（集計作業用）'!$D$6</f>
        <v>#N/A</v>
      </c>
      <c r="H40" s="36" t="str">
        <f>IF('様式 A-1'!$AI$1="","",'様式 A-1'!$AI$1)</f>
        <v>南関東</v>
      </c>
      <c r="I40" s="78" t="s">
        <v>238</v>
      </c>
      <c r="J40" s="56"/>
      <c r="K40" s="57"/>
      <c r="L40" s="56"/>
      <c r="M40" s="57"/>
      <c r="N40" s="36" t="s">
        <v>49</v>
      </c>
      <c r="O40" s="35"/>
      <c r="P40" s="436"/>
      <c r="Q40" s="33"/>
      <c r="R40" s="33"/>
      <c r="S40" s="33"/>
      <c r="T40" s="43"/>
      <c r="U40" s="33"/>
      <c r="V40" s="33"/>
      <c r="W40" s="33"/>
      <c r="X40" s="34"/>
      <c r="Y40" s="36">
        <f>IF(X40="","",DATEDIF(X40,'様式 A-1'!$G$2,"Y"))</f>
      </c>
      <c r="Z40" s="33"/>
      <c r="AA40" s="33">
        <f t="shared" si="5"/>
      </c>
      <c r="AB40" s="188"/>
      <c r="AC40" s="188"/>
      <c r="AD40" s="188"/>
      <c r="AE40" s="188"/>
      <c r="AF40" s="188"/>
      <c r="AG40" s="188"/>
      <c r="AH40" s="188"/>
      <c r="AI40" s="102">
        <f t="shared" si="1"/>
        <v>0</v>
      </c>
      <c r="AJ40" s="80">
        <f t="shared" si="2"/>
        <v>0</v>
      </c>
      <c r="AK40" s="80">
        <f t="shared" si="3"/>
        <v>0</v>
      </c>
      <c r="AO40" s="200"/>
      <c r="AP40" s="201"/>
      <c r="AQ40" s="201"/>
      <c r="AR40" s="201"/>
      <c r="AS40" s="201"/>
      <c r="AT40" s="201"/>
      <c r="AU40" s="201"/>
      <c r="AV40" s="201"/>
      <c r="AW40" s="200"/>
      <c r="AX40" s="200"/>
      <c r="AY40" s="200"/>
      <c r="AZ40" s="200"/>
      <c r="BA40" s="200"/>
      <c r="BB40" s="200"/>
      <c r="BC40" s="200"/>
      <c r="BD40" s="200"/>
      <c r="BE40" s="200"/>
      <c r="BF40" s="200"/>
      <c r="BG40" s="200"/>
      <c r="BH40" s="200"/>
      <c r="BI40" s="200"/>
      <c r="BJ40" s="200"/>
      <c r="BK40" s="200"/>
    </row>
    <row r="41" spans="1:63" ht="24" customHeight="1">
      <c r="A41" s="36">
        <f>IF('様式 A-1'!$AL$1="","",'様式 A-1'!$AL$1)</f>
      </c>
      <c r="B41" s="78"/>
      <c r="C41" s="79">
        <f t="shared" si="4"/>
      </c>
      <c r="D41" s="79">
        <f t="shared" si="0"/>
      </c>
      <c r="E41" s="42">
        <f>'様式 A-1'!$D$7</f>
        <v>0</v>
      </c>
      <c r="F41" s="42">
        <f>'様式 A-1'!$D$8</f>
        <v>0</v>
      </c>
      <c r="G41" s="42" t="e">
        <f>'様式 WA-1（集計作業用）'!$D$6</f>
        <v>#N/A</v>
      </c>
      <c r="H41" s="36" t="str">
        <f>IF('様式 A-1'!$AI$1="","",'様式 A-1'!$AI$1)</f>
        <v>南関東</v>
      </c>
      <c r="I41" s="78" t="s">
        <v>239</v>
      </c>
      <c r="J41" s="56"/>
      <c r="K41" s="57"/>
      <c r="L41" s="56"/>
      <c r="M41" s="57"/>
      <c r="N41" s="36" t="s">
        <v>49</v>
      </c>
      <c r="O41" s="35"/>
      <c r="P41" s="436"/>
      <c r="Q41" s="33"/>
      <c r="R41" s="33"/>
      <c r="S41" s="33"/>
      <c r="T41" s="43"/>
      <c r="U41" s="33"/>
      <c r="V41" s="33"/>
      <c r="W41" s="33"/>
      <c r="X41" s="34"/>
      <c r="Y41" s="36">
        <f>IF(X41="","",DATEDIF(X41,'様式 A-1'!$G$2,"Y"))</f>
      </c>
      <c r="Z41" s="33"/>
      <c r="AA41" s="33">
        <f t="shared" si="5"/>
      </c>
      <c r="AB41" s="188"/>
      <c r="AC41" s="188"/>
      <c r="AD41" s="188"/>
      <c r="AE41" s="188"/>
      <c r="AF41" s="188"/>
      <c r="AG41" s="188"/>
      <c r="AH41" s="188"/>
      <c r="AI41" s="102">
        <f t="shared" si="1"/>
        <v>0</v>
      </c>
      <c r="AJ41" s="80">
        <f t="shared" si="2"/>
        <v>0</v>
      </c>
      <c r="AK41" s="80">
        <f t="shared" si="3"/>
        <v>0</v>
      </c>
      <c r="AO41" s="200"/>
      <c r="AP41" s="201"/>
      <c r="AQ41" s="201"/>
      <c r="AR41" s="201"/>
      <c r="AS41" s="201"/>
      <c r="AT41" s="201"/>
      <c r="AU41" s="201"/>
      <c r="AV41" s="201"/>
      <c r="AW41" s="200"/>
      <c r="AX41" s="200"/>
      <c r="AY41" s="200"/>
      <c r="AZ41" s="200"/>
      <c r="BA41" s="200"/>
      <c r="BB41" s="200"/>
      <c r="BC41" s="200"/>
      <c r="BD41" s="200"/>
      <c r="BE41" s="200"/>
      <c r="BF41" s="200"/>
      <c r="BG41" s="200"/>
      <c r="BH41" s="200"/>
      <c r="BI41" s="200"/>
      <c r="BJ41" s="200"/>
      <c r="BK41" s="200"/>
    </row>
    <row r="42" spans="1:63" ht="24" customHeight="1">
      <c r="A42" s="36">
        <f>IF('様式 A-1'!$AL$1="","",'様式 A-1'!$AL$1)</f>
      </c>
      <c r="B42" s="78"/>
      <c r="C42" s="79">
        <f t="shared" si="4"/>
      </c>
      <c r="D42" s="79">
        <f t="shared" si="0"/>
      </c>
      <c r="E42" s="42">
        <f>'様式 A-1'!$D$7</f>
        <v>0</v>
      </c>
      <c r="F42" s="42">
        <f>'様式 A-1'!$D$8</f>
        <v>0</v>
      </c>
      <c r="G42" s="42" t="e">
        <f>'様式 WA-1（集計作業用）'!$D$6</f>
        <v>#N/A</v>
      </c>
      <c r="H42" s="36" t="str">
        <f>IF('様式 A-1'!$AI$1="","",'様式 A-1'!$AI$1)</f>
        <v>南関東</v>
      </c>
      <c r="I42" s="78" t="s">
        <v>240</v>
      </c>
      <c r="J42" s="56"/>
      <c r="K42" s="57"/>
      <c r="L42" s="56"/>
      <c r="M42" s="57"/>
      <c r="N42" s="36" t="s">
        <v>49</v>
      </c>
      <c r="O42" s="35"/>
      <c r="P42" s="436"/>
      <c r="Q42" s="33"/>
      <c r="R42" s="33"/>
      <c r="S42" s="33"/>
      <c r="T42" s="43"/>
      <c r="U42" s="33"/>
      <c r="V42" s="33"/>
      <c r="W42" s="33"/>
      <c r="X42" s="34"/>
      <c r="Y42" s="36">
        <f>IF(X42="","",DATEDIF(X42,'様式 A-1'!$G$2,"Y"))</f>
      </c>
      <c r="Z42" s="33"/>
      <c r="AA42" s="33">
        <f aca="true" t="shared" si="6" ref="AA42:AA73">IF(AND(J42&lt;&gt;"",OR(K42="",L42="",M42="",O42="",P42="",T42="",W42="",X42="",Z42="")),"×情報不足","")</f>
      </c>
      <c r="AB42" s="188"/>
      <c r="AC42" s="188"/>
      <c r="AD42" s="188"/>
      <c r="AE42" s="188"/>
      <c r="AF42" s="188"/>
      <c r="AG42" s="188"/>
      <c r="AH42" s="188"/>
      <c r="AI42" s="102">
        <f t="shared" si="1"/>
        <v>0</v>
      </c>
      <c r="AJ42" s="80">
        <f t="shared" si="2"/>
        <v>0</v>
      </c>
      <c r="AK42" s="80">
        <f t="shared" si="3"/>
        <v>0</v>
      </c>
      <c r="AO42" s="200"/>
      <c r="AP42" s="201"/>
      <c r="AQ42" s="201"/>
      <c r="AR42" s="201"/>
      <c r="AS42" s="201"/>
      <c r="AT42" s="201"/>
      <c r="AU42" s="201"/>
      <c r="AV42" s="201"/>
      <c r="AW42" s="200"/>
      <c r="AX42" s="200"/>
      <c r="AY42" s="200"/>
      <c r="AZ42" s="200"/>
      <c r="BA42" s="200"/>
      <c r="BB42" s="200"/>
      <c r="BC42" s="200"/>
      <c r="BD42" s="200"/>
      <c r="BE42" s="200"/>
      <c r="BF42" s="200"/>
      <c r="BG42" s="200"/>
      <c r="BH42" s="200"/>
      <c r="BI42" s="200"/>
      <c r="BJ42" s="200"/>
      <c r="BK42" s="200"/>
    </row>
    <row r="43" spans="1:63" ht="24" customHeight="1">
      <c r="A43" s="36">
        <f>IF('様式 A-1'!$AL$1="","",'様式 A-1'!$AL$1)</f>
      </c>
      <c r="B43" s="78"/>
      <c r="C43" s="79">
        <f t="shared" si="4"/>
      </c>
      <c r="D43" s="79">
        <f t="shared" si="0"/>
      </c>
      <c r="E43" s="42">
        <f>'様式 A-1'!$D$7</f>
        <v>0</v>
      </c>
      <c r="F43" s="42">
        <f>'様式 A-1'!$D$8</f>
        <v>0</v>
      </c>
      <c r="G43" s="42" t="e">
        <f>'様式 WA-1（集計作業用）'!$D$6</f>
        <v>#N/A</v>
      </c>
      <c r="H43" s="36" t="str">
        <f>IF('様式 A-1'!$AI$1="","",'様式 A-1'!$AI$1)</f>
        <v>南関東</v>
      </c>
      <c r="I43" s="78" t="s">
        <v>241</v>
      </c>
      <c r="J43" s="56"/>
      <c r="K43" s="57"/>
      <c r="L43" s="56"/>
      <c r="M43" s="57"/>
      <c r="N43" s="36" t="s">
        <v>49</v>
      </c>
      <c r="O43" s="35"/>
      <c r="P43" s="436"/>
      <c r="Q43" s="33"/>
      <c r="R43" s="33"/>
      <c r="S43" s="33"/>
      <c r="T43" s="43"/>
      <c r="U43" s="33"/>
      <c r="V43" s="33"/>
      <c r="W43" s="33"/>
      <c r="X43" s="34"/>
      <c r="Y43" s="36">
        <f>IF(X43="","",DATEDIF(X43,'様式 A-1'!$G$2,"Y"))</f>
      </c>
      <c r="Z43" s="33"/>
      <c r="AA43" s="33">
        <f t="shared" si="6"/>
      </c>
      <c r="AB43" s="188"/>
      <c r="AC43" s="188"/>
      <c r="AD43" s="188"/>
      <c r="AE43" s="188"/>
      <c r="AF43" s="188"/>
      <c r="AG43" s="188"/>
      <c r="AH43" s="188"/>
      <c r="AI43" s="102">
        <f t="shared" si="1"/>
        <v>0</v>
      </c>
      <c r="AJ43" s="80">
        <f t="shared" si="2"/>
        <v>0</v>
      </c>
      <c r="AK43" s="80">
        <f t="shared" si="3"/>
        <v>0</v>
      </c>
      <c r="AO43" s="200"/>
      <c r="AP43" s="201"/>
      <c r="AQ43" s="201"/>
      <c r="AR43" s="201"/>
      <c r="AS43" s="201"/>
      <c r="AT43" s="201"/>
      <c r="AU43" s="201"/>
      <c r="AV43" s="201"/>
      <c r="AW43" s="200"/>
      <c r="AX43" s="200"/>
      <c r="AY43" s="200"/>
      <c r="AZ43" s="200"/>
      <c r="BA43" s="200"/>
      <c r="BB43" s="200"/>
      <c r="BC43" s="200"/>
      <c r="BD43" s="200"/>
      <c r="BE43" s="200"/>
      <c r="BF43" s="200"/>
      <c r="BG43" s="200"/>
      <c r="BH43" s="200"/>
      <c r="BI43" s="200"/>
      <c r="BJ43" s="200"/>
      <c r="BK43" s="200"/>
    </row>
    <row r="44" spans="1:63" ht="24" customHeight="1">
      <c r="A44" s="36">
        <f>IF('様式 A-1'!$AL$1="","",'様式 A-1'!$AL$1)</f>
      </c>
      <c r="B44" s="78"/>
      <c r="C44" s="79">
        <f t="shared" si="4"/>
      </c>
      <c r="D44" s="79">
        <f t="shared" si="0"/>
      </c>
      <c r="E44" s="42">
        <f>'様式 A-1'!$D$7</f>
        <v>0</v>
      </c>
      <c r="F44" s="42">
        <f>'様式 A-1'!$D$8</f>
        <v>0</v>
      </c>
      <c r="G44" s="42" t="e">
        <f>'様式 WA-1（集計作業用）'!$D$6</f>
        <v>#N/A</v>
      </c>
      <c r="H44" s="36" t="str">
        <f>IF('様式 A-1'!$AI$1="","",'様式 A-1'!$AI$1)</f>
        <v>南関東</v>
      </c>
      <c r="I44" s="78" t="s">
        <v>242</v>
      </c>
      <c r="J44" s="56"/>
      <c r="K44" s="57"/>
      <c r="L44" s="56"/>
      <c r="M44" s="57"/>
      <c r="N44" s="36" t="s">
        <v>49</v>
      </c>
      <c r="O44" s="35"/>
      <c r="P44" s="436"/>
      <c r="Q44" s="33"/>
      <c r="R44" s="33"/>
      <c r="S44" s="33"/>
      <c r="T44" s="43"/>
      <c r="U44" s="33"/>
      <c r="V44" s="33"/>
      <c r="W44" s="33"/>
      <c r="X44" s="34"/>
      <c r="Y44" s="36">
        <f>IF(X44="","",DATEDIF(X44,'様式 A-1'!$G$2,"Y"))</f>
      </c>
      <c r="Z44" s="33"/>
      <c r="AA44" s="33">
        <f t="shared" si="6"/>
      </c>
      <c r="AB44" s="188"/>
      <c r="AC44" s="188"/>
      <c r="AD44" s="188"/>
      <c r="AE44" s="188"/>
      <c r="AF44" s="188"/>
      <c r="AG44" s="188"/>
      <c r="AH44" s="188"/>
      <c r="AI44" s="102">
        <f t="shared" si="1"/>
        <v>0</v>
      </c>
      <c r="AJ44" s="80">
        <f t="shared" si="2"/>
        <v>0</v>
      </c>
      <c r="AK44" s="80">
        <f t="shared" si="3"/>
        <v>0</v>
      </c>
      <c r="AO44" s="200"/>
      <c r="AP44" s="201"/>
      <c r="AQ44" s="201"/>
      <c r="AR44" s="201"/>
      <c r="AS44" s="201"/>
      <c r="AT44" s="201"/>
      <c r="AU44" s="201"/>
      <c r="AV44" s="201"/>
      <c r="AW44" s="200"/>
      <c r="AX44" s="200"/>
      <c r="AY44" s="200"/>
      <c r="AZ44" s="200"/>
      <c r="BA44" s="200"/>
      <c r="BB44" s="200"/>
      <c r="BC44" s="200"/>
      <c r="BD44" s="200"/>
      <c r="BE44" s="200"/>
      <c r="BF44" s="200"/>
      <c r="BG44" s="200"/>
      <c r="BH44" s="200"/>
      <c r="BI44" s="200"/>
      <c r="BJ44" s="200"/>
      <c r="BK44" s="200"/>
    </row>
    <row r="45" spans="1:63" ht="24" customHeight="1">
      <c r="A45" s="36">
        <f>IF('様式 A-1'!$AL$1="","",'様式 A-1'!$AL$1)</f>
      </c>
      <c r="B45" s="78"/>
      <c r="C45" s="79">
        <f t="shared" si="4"/>
      </c>
      <c r="D45" s="79">
        <f t="shared" si="0"/>
      </c>
      <c r="E45" s="42">
        <f>'様式 A-1'!$D$7</f>
        <v>0</v>
      </c>
      <c r="F45" s="42">
        <f>'様式 A-1'!$D$8</f>
        <v>0</v>
      </c>
      <c r="G45" s="42" t="e">
        <f>'様式 WA-1（集計作業用）'!$D$6</f>
        <v>#N/A</v>
      </c>
      <c r="H45" s="36" t="str">
        <f>IF('様式 A-1'!$AI$1="","",'様式 A-1'!$AI$1)</f>
        <v>南関東</v>
      </c>
      <c r="I45" s="78" t="s">
        <v>243</v>
      </c>
      <c r="J45" s="56"/>
      <c r="K45" s="57"/>
      <c r="L45" s="56"/>
      <c r="M45" s="57"/>
      <c r="N45" s="36" t="s">
        <v>49</v>
      </c>
      <c r="O45" s="35"/>
      <c r="P45" s="436"/>
      <c r="Q45" s="33"/>
      <c r="R45" s="33"/>
      <c r="S45" s="33"/>
      <c r="T45" s="43"/>
      <c r="U45" s="33"/>
      <c r="V45" s="33"/>
      <c r="W45" s="33"/>
      <c r="X45" s="34"/>
      <c r="Y45" s="36">
        <f>IF(X45="","",DATEDIF(X45,'様式 A-1'!$G$2,"Y"))</f>
      </c>
      <c r="Z45" s="33"/>
      <c r="AA45" s="33">
        <f t="shared" si="6"/>
      </c>
      <c r="AB45" s="188"/>
      <c r="AC45" s="188"/>
      <c r="AD45" s="188"/>
      <c r="AE45" s="188"/>
      <c r="AF45" s="188"/>
      <c r="AG45" s="188"/>
      <c r="AH45" s="188"/>
      <c r="AI45" s="102">
        <f t="shared" si="1"/>
        <v>0</v>
      </c>
      <c r="AJ45" s="80">
        <f t="shared" si="2"/>
        <v>0</v>
      </c>
      <c r="AK45" s="80">
        <f t="shared" si="3"/>
        <v>0</v>
      </c>
      <c r="AO45" s="200"/>
      <c r="AP45" s="201"/>
      <c r="AQ45" s="201"/>
      <c r="AR45" s="201"/>
      <c r="AS45" s="201"/>
      <c r="AT45" s="201"/>
      <c r="AU45" s="201"/>
      <c r="AV45" s="201"/>
      <c r="AW45" s="200"/>
      <c r="AX45" s="200"/>
      <c r="AY45" s="200"/>
      <c r="AZ45" s="200"/>
      <c r="BA45" s="200"/>
      <c r="BB45" s="200"/>
      <c r="BC45" s="200"/>
      <c r="BD45" s="200"/>
      <c r="BE45" s="200"/>
      <c r="BF45" s="200"/>
      <c r="BG45" s="200"/>
      <c r="BH45" s="200"/>
      <c r="BI45" s="200"/>
      <c r="BJ45" s="200"/>
      <c r="BK45" s="200"/>
    </row>
    <row r="46" spans="1:63" ht="24" customHeight="1">
      <c r="A46" s="36">
        <f>IF('様式 A-1'!$AL$1="","",'様式 A-1'!$AL$1)</f>
      </c>
      <c r="B46" s="78"/>
      <c r="C46" s="79">
        <f t="shared" si="4"/>
      </c>
      <c r="D46" s="79">
        <f t="shared" si="0"/>
      </c>
      <c r="E46" s="42">
        <f>'様式 A-1'!$D$7</f>
        <v>0</v>
      </c>
      <c r="F46" s="42">
        <f>'様式 A-1'!$D$8</f>
        <v>0</v>
      </c>
      <c r="G46" s="42" t="e">
        <f>'様式 WA-1（集計作業用）'!$D$6</f>
        <v>#N/A</v>
      </c>
      <c r="H46" s="36" t="str">
        <f>IF('様式 A-1'!$AI$1="","",'様式 A-1'!$AI$1)</f>
        <v>南関東</v>
      </c>
      <c r="I46" s="78" t="s">
        <v>244</v>
      </c>
      <c r="J46" s="56"/>
      <c r="K46" s="57"/>
      <c r="L46" s="56"/>
      <c r="M46" s="57"/>
      <c r="N46" s="36" t="s">
        <v>49</v>
      </c>
      <c r="O46" s="35"/>
      <c r="P46" s="436"/>
      <c r="Q46" s="33"/>
      <c r="R46" s="33"/>
      <c r="S46" s="33"/>
      <c r="T46" s="43"/>
      <c r="U46" s="33"/>
      <c r="V46" s="33"/>
      <c r="W46" s="33"/>
      <c r="X46" s="34"/>
      <c r="Y46" s="36">
        <f>IF(X46="","",DATEDIF(X46,'様式 A-1'!$G$2,"Y"))</f>
      </c>
      <c r="Z46" s="33"/>
      <c r="AA46" s="33">
        <f t="shared" si="6"/>
      </c>
      <c r="AB46" s="188"/>
      <c r="AC46" s="188"/>
      <c r="AD46" s="188"/>
      <c r="AE46" s="188"/>
      <c r="AF46" s="188"/>
      <c r="AG46" s="188"/>
      <c r="AH46" s="188"/>
      <c r="AI46" s="102">
        <f t="shared" si="1"/>
        <v>0</v>
      </c>
      <c r="AJ46" s="80">
        <f t="shared" si="2"/>
        <v>0</v>
      </c>
      <c r="AK46" s="80">
        <f t="shared" si="3"/>
        <v>0</v>
      </c>
      <c r="AO46" s="200"/>
      <c r="AP46" s="201"/>
      <c r="AQ46" s="201"/>
      <c r="AR46" s="201"/>
      <c r="AS46" s="201"/>
      <c r="AT46" s="201"/>
      <c r="AU46" s="201"/>
      <c r="AV46" s="201"/>
      <c r="AW46" s="200"/>
      <c r="AX46" s="200"/>
      <c r="AY46" s="200"/>
      <c r="AZ46" s="200"/>
      <c r="BA46" s="200"/>
      <c r="BB46" s="200"/>
      <c r="BC46" s="200"/>
      <c r="BD46" s="200"/>
      <c r="BE46" s="200"/>
      <c r="BF46" s="200"/>
      <c r="BG46" s="200"/>
      <c r="BH46" s="200"/>
      <c r="BI46" s="200"/>
      <c r="BJ46" s="200"/>
      <c r="BK46" s="200"/>
    </row>
    <row r="47" spans="1:63" ht="24" customHeight="1">
      <c r="A47" s="36">
        <f>IF('様式 A-1'!$AL$1="","",'様式 A-1'!$AL$1)</f>
      </c>
      <c r="B47" s="78"/>
      <c r="C47" s="79">
        <f t="shared" si="4"/>
      </c>
      <c r="D47" s="79">
        <f t="shared" si="0"/>
      </c>
      <c r="E47" s="42">
        <f>'様式 A-1'!$D$7</f>
        <v>0</v>
      </c>
      <c r="F47" s="42">
        <f>'様式 A-1'!$D$8</f>
        <v>0</v>
      </c>
      <c r="G47" s="42" t="e">
        <f>'様式 WA-1（集計作業用）'!$D$6</f>
        <v>#N/A</v>
      </c>
      <c r="H47" s="36" t="str">
        <f>IF('様式 A-1'!$AI$1="","",'様式 A-1'!$AI$1)</f>
        <v>南関東</v>
      </c>
      <c r="I47" s="78" t="s">
        <v>245</v>
      </c>
      <c r="J47" s="56"/>
      <c r="K47" s="57"/>
      <c r="L47" s="56"/>
      <c r="M47" s="57"/>
      <c r="N47" s="36" t="s">
        <v>49</v>
      </c>
      <c r="O47" s="35"/>
      <c r="P47" s="436"/>
      <c r="Q47" s="33"/>
      <c r="R47" s="33"/>
      <c r="S47" s="33"/>
      <c r="T47" s="43"/>
      <c r="U47" s="33"/>
      <c r="V47" s="33"/>
      <c r="W47" s="33"/>
      <c r="X47" s="34"/>
      <c r="Y47" s="36">
        <f>IF(X47="","",DATEDIF(X47,'様式 A-1'!$G$2,"Y"))</f>
      </c>
      <c r="Z47" s="33"/>
      <c r="AA47" s="33">
        <f t="shared" si="6"/>
      </c>
      <c r="AB47" s="188"/>
      <c r="AC47" s="188"/>
      <c r="AD47" s="188"/>
      <c r="AE47" s="188"/>
      <c r="AF47" s="188"/>
      <c r="AG47" s="188"/>
      <c r="AH47" s="188"/>
      <c r="AI47" s="102">
        <f t="shared" si="1"/>
        <v>0</v>
      </c>
      <c r="AJ47" s="80">
        <f t="shared" si="2"/>
        <v>0</v>
      </c>
      <c r="AK47" s="80">
        <f t="shared" si="3"/>
        <v>0</v>
      </c>
      <c r="AO47" s="200"/>
      <c r="AP47" s="201"/>
      <c r="AQ47" s="201"/>
      <c r="AR47" s="201"/>
      <c r="AS47" s="201"/>
      <c r="AT47" s="201"/>
      <c r="AU47" s="201"/>
      <c r="AV47" s="201"/>
      <c r="AW47" s="200"/>
      <c r="AX47" s="200"/>
      <c r="AY47" s="200"/>
      <c r="AZ47" s="200"/>
      <c r="BA47" s="200"/>
      <c r="BB47" s="200"/>
      <c r="BC47" s="200"/>
      <c r="BD47" s="200"/>
      <c r="BE47" s="200"/>
      <c r="BF47" s="200"/>
      <c r="BG47" s="200"/>
      <c r="BH47" s="200"/>
      <c r="BI47" s="200"/>
      <c r="BJ47" s="200"/>
      <c r="BK47" s="200"/>
    </row>
    <row r="48" spans="1:63" ht="24" customHeight="1">
      <c r="A48" s="36">
        <f>IF('様式 A-1'!$AL$1="","",'様式 A-1'!$AL$1)</f>
      </c>
      <c r="B48" s="78"/>
      <c r="C48" s="79">
        <f t="shared" si="4"/>
      </c>
      <c r="D48" s="79">
        <f t="shared" si="0"/>
      </c>
      <c r="E48" s="42">
        <f>'様式 A-1'!$D$7</f>
        <v>0</v>
      </c>
      <c r="F48" s="42">
        <f>'様式 A-1'!$D$8</f>
        <v>0</v>
      </c>
      <c r="G48" s="42" t="e">
        <f>'様式 WA-1（集計作業用）'!$D$6</f>
        <v>#N/A</v>
      </c>
      <c r="H48" s="36" t="str">
        <f>IF('様式 A-1'!$AI$1="","",'様式 A-1'!$AI$1)</f>
        <v>南関東</v>
      </c>
      <c r="I48" s="78" t="s">
        <v>246</v>
      </c>
      <c r="J48" s="56"/>
      <c r="K48" s="57"/>
      <c r="L48" s="56"/>
      <c r="M48" s="57"/>
      <c r="N48" s="36" t="s">
        <v>49</v>
      </c>
      <c r="O48" s="35"/>
      <c r="P48" s="436"/>
      <c r="Q48" s="33"/>
      <c r="R48" s="33"/>
      <c r="S48" s="33"/>
      <c r="T48" s="43"/>
      <c r="U48" s="33"/>
      <c r="V48" s="33"/>
      <c r="W48" s="33"/>
      <c r="X48" s="34"/>
      <c r="Y48" s="36">
        <f>IF(X48="","",DATEDIF(X48,'様式 A-1'!$G$2,"Y"))</f>
      </c>
      <c r="Z48" s="33"/>
      <c r="AA48" s="33">
        <f t="shared" si="6"/>
      </c>
      <c r="AB48" s="188"/>
      <c r="AC48" s="188"/>
      <c r="AD48" s="188"/>
      <c r="AE48" s="188"/>
      <c r="AF48" s="188"/>
      <c r="AG48" s="188"/>
      <c r="AH48" s="188"/>
      <c r="AI48" s="102">
        <f t="shared" si="1"/>
        <v>0</v>
      </c>
      <c r="AJ48" s="80">
        <f t="shared" si="2"/>
        <v>0</v>
      </c>
      <c r="AK48" s="80">
        <f t="shared" si="3"/>
        <v>0</v>
      </c>
      <c r="AO48" s="200"/>
      <c r="AP48" s="201"/>
      <c r="AQ48" s="201"/>
      <c r="AR48" s="201"/>
      <c r="AS48" s="201"/>
      <c r="AT48" s="201"/>
      <c r="AU48" s="201"/>
      <c r="AV48" s="201"/>
      <c r="AW48" s="200"/>
      <c r="AX48" s="200"/>
      <c r="AY48" s="200"/>
      <c r="AZ48" s="200"/>
      <c r="BA48" s="200"/>
      <c r="BB48" s="200"/>
      <c r="BC48" s="200"/>
      <c r="BD48" s="200"/>
      <c r="BE48" s="200"/>
      <c r="BF48" s="200"/>
      <c r="BG48" s="200"/>
      <c r="BH48" s="200"/>
      <c r="BI48" s="200"/>
      <c r="BJ48" s="200"/>
      <c r="BK48" s="200"/>
    </row>
    <row r="49" spans="1:63" ht="24" customHeight="1">
      <c r="A49" s="36">
        <f>IF('様式 A-1'!$AL$1="","",'様式 A-1'!$AL$1)</f>
      </c>
      <c r="B49" s="78"/>
      <c r="C49" s="79">
        <f t="shared" si="4"/>
      </c>
      <c r="D49" s="79">
        <f t="shared" si="0"/>
      </c>
      <c r="E49" s="42">
        <f>'様式 A-1'!$D$7</f>
        <v>0</v>
      </c>
      <c r="F49" s="42">
        <f>'様式 A-1'!$D$8</f>
        <v>0</v>
      </c>
      <c r="G49" s="42" t="e">
        <f>'様式 WA-1（集計作業用）'!$D$6</f>
        <v>#N/A</v>
      </c>
      <c r="H49" s="36" t="str">
        <f>IF('様式 A-1'!$AI$1="","",'様式 A-1'!$AI$1)</f>
        <v>南関東</v>
      </c>
      <c r="I49" s="78" t="s">
        <v>247</v>
      </c>
      <c r="J49" s="56"/>
      <c r="K49" s="57"/>
      <c r="L49" s="56"/>
      <c r="M49" s="57"/>
      <c r="N49" s="36" t="s">
        <v>49</v>
      </c>
      <c r="O49" s="35"/>
      <c r="P49" s="436"/>
      <c r="Q49" s="33"/>
      <c r="R49" s="33"/>
      <c r="S49" s="33"/>
      <c r="T49" s="43"/>
      <c r="U49" s="33"/>
      <c r="V49" s="33"/>
      <c r="W49" s="33"/>
      <c r="X49" s="34"/>
      <c r="Y49" s="36">
        <f>IF(X49="","",DATEDIF(X49,'様式 A-1'!$G$2,"Y"))</f>
      </c>
      <c r="Z49" s="33"/>
      <c r="AA49" s="33">
        <f t="shared" si="6"/>
      </c>
      <c r="AB49" s="188"/>
      <c r="AC49" s="188"/>
      <c r="AD49" s="188"/>
      <c r="AE49" s="188"/>
      <c r="AF49" s="188"/>
      <c r="AG49" s="188"/>
      <c r="AH49" s="188"/>
      <c r="AI49" s="102">
        <f t="shared" si="1"/>
        <v>0</v>
      </c>
      <c r="AJ49" s="80">
        <f t="shared" si="2"/>
        <v>0</v>
      </c>
      <c r="AK49" s="80">
        <f t="shared" si="3"/>
        <v>0</v>
      </c>
      <c r="AO49" s="200"/>
      <c r="AP49" s="201"/>
      <c r="AQ49" s="201"/>
      <c r="AR49" s="201"/>
      <c r="AS49" s="201"/>
      <c r="AT49" s="201"/>
      <c r="AU49" s="201"/>
      <c r="AV49" s="201"/>
      <c r="AW49" s="200"/>
      <c r="AX49" s="200"/>
      <c r="AY49" s="200"/>
      <c r="AZ49" s="200"/>
      <c r="BA49" s="200"/>
      <c r="BB49" s="200"/>
      <c r="BC49" s="200"/>
      <c r="BD49" s="200"/>
      <c r="BE49" s="200"/>
      <c r="BF49" s="200"/>
      <c r="BG49" s="200"/>
      <c r="BH49" s="200"/>
      <c r="BI49" s="200"/>
      <c r="BJ49" s="200"/>
      <c r="BK49" s="200"/>
    </row>
    <row r="50" spans="1:63" ht="24" customHeight="1">
      <c r="A50" s="36">
        <f>IF('様式 A-1'!$AL$1="","",'様式 A-1'!$AL$1)</f>
      </c>
      <c r="B50" s="78"/>
      <c r="C50" s="79">
        <f aca="true" t="shared" si="7" ref="C50:C89">IF(J50="","",TRIM(J50&amp;"　"&amp;K50))</f>
      </c>
      <c r="D50" s="79">
        <f aca="true" t="shared" si="8" ref="D50:D89">IF(J50="","",ASC(TRIM(L50&amp;" "&amp;M50)))</f>
      </c>
      <c r="E50" s="42">
        <f>'様式 A-1'!$D$7</f>
        <v>0</v>
      </c>
      <c r="F50" s="42">
        <f>'様式 A-1'!$D$8</f>
        <v>0</v>
      </c>
      <c r="G50" s="42" t="e">
        <f>'様式 WA-1（集計作業用）'!$D$6</f>
        <v>#N/A</v>
      </c>
      <c r="H50" s="36" t="str">
        <f>IF('様式 A-1'!$AI$1="","",'様式 A-1'!$AI$1)</f>
        <v>南関東</v>
      </c>
      <c r="I50" s="78" t="s">
        <v>248</v>
      </c>
      <c r="J50" s="56"/>
      <c r="K50" s="57"/>
      <c r="L50" s="56"/>
      <c r="M50" s="57"/>
      <c r="N50" s="36" t="s">
        <v>49</v>
      </c>
      <c r="O50" s="35"/>
      <c r="P50" s="436"/>
      <c r="Q50" s="33"/>
      <c r="R50" s="33"/>
      <c r="S50" s="33"/>
      <c r="T50" s="43"/>
      <c r="U50" s="33"/>
      <c r="V50" s="33"/>
      <c r="W50" s="33"/>
      <c r="X50" s="34"/>
      <c r="Y50" s="36">
        <f>IF(X50="","",DATEDIF(X50,'様式 A-1'!$G$2,"Y"))</f>
      </c>
      <c r="Z50" s="33"/>
      <c r="AA50" s="33">
        <f t="shared" si="6"/>
      </c>
      <c r="AB50" s="188"/>
      <c r="AC50" s="188"/>
      <c r="AD50" s="188"/>
      <c r="AE50" s="188"/>
      <c r="AF50" s="188"/>
      <c r="AG50" s="188"/>
      <c r="AH50" s="188"/>
      <c r="AI50" s="102">
        <f aca="true" t="shared" si="9" ref="AI50:AI89">COUNT(AB50:AH50)</f>
        <v>0</v>
      </c>
      <c r="AJ50" s="80">
        <f t="shared" si="2"/>
        <v>0</v>
      </c>
      <c r="AK50" s="80">
        <f aca="true" t="shared" si="10" ref="AK50:AK89">IF(AI50&lt;=$AP$154,0,AI50-$AP$154)</f>
        <v>0</v>
      </c>
      <c r="AO50" s="200"/>
      <c r="AP50" s="201"/>
      <c r="AQ50" s="201"/>
      <c r="AR50" s="201"/>
      <c r="AS50" s="201"/>
      <c r="AT50" s="201"/>
      <c r="AU50" s="201"/>
      <c r="AV50" s="201"/>
      <c r="AW50" s="200"/>
      <c r="AX50" s="200"/>
      <c r="AY50" s="200"/>
      <c r="AZ50" s="200"/>
      <c r="BA50" s="200"/>
      <c r="BB50" s="200"/>
      <c r="BC50" s="200"/>
      <c r="BD50" s="200"/>
      <c r="BE50" s="200"/>
      <c r="BF50" s="200"/>
      <c r="BG50" s="200"/>
      <c r="BH50" s="200"/>
      <c r="BI50" s="200"/>
      <c r="BJ50" s="200"/>
      <c r="BK50" s="200"/>
    </row>
    <row r="51" spans="1:63" ht="24" customHeight="1">
      <c r="A51" s="36">
        <f>IF('様式 A-1'!$AL$1="","",'様式 A-1'!$AL$1)</f>
      </c>
      <c r="B51" s="78"/>
      <c r="C51" s="79">
        <f t="shared" si="7"/>
      </c>
      <c r="D51" s="79">
        <f t="shared" si="8"/>
      </c>
      <c r="E51" s="42">
        <f>'様式 A-1'!$D$7</f>
        <v>0</v>
      </c>
      <c r="F51" s="42">
        <f>'様式 A-1'!$D$8</f>
        <v>0</v>
      </c>
      <c r="G51" s="42" t="e">
        <f>'様式 WA-1（集計作業用）'!$D$6</f>
        <v>#N/A</v>
      </c>
      <c r="H51" s="36" t="str">
        <f>IF('様式 A-1'!$AI$1="","",'様式 A-1'!$AI$1)</f>
        <v>南関東</v>
      </c>
      <c r="I51" s="78" t="s">
        <v>249</v>
      </c>
      <c r="J51" s="56"/>
      <c r="K51" s="57"/>
      <c r="L51" s="56"/>
      <c r="M51" s="57"/>
      <c r="N51" s="36" t="s">
        <v>49</v>
      </c>
      <c r="O51" s="35"/>
      <c r="P51" s="436"/>
      <c r="Q51" s="33"/>
      <c r="R51" s="33"/>
      <c r="S51" s="33"/>
      <c r="T51" s="43"/>
      <c r="U51" s="33"/>
      <c r="V51" s="33"/>
      <c r="W51" s="33"/>
      <c r="X51" s="34"/>
      <c r="Y51" s="36">
        <f>IF(X51="","",DATEDIF(X51,'様式 A-1'!$G$2,"Y"))</f>
      </c>
      <c r="Z51" s="33"/>
      <c r="AA51" s="33">
        <f t="shared" si="6"/>
      </c>
      <c r="AB51" s="188"/>
      <c r="AC51" s="188"/>
      <c r="AD51" s="188"/>
      <c r="AE51" s="188"/>
      <c r="AF51" s="188"/>
      <c r="AG51" s="188"/>
      <c r="AH51" s="188"/>
      <c r="AI51" s="102">
        <f t="shared" si="9"/>
        <v>0</v>
      </c>
      <c r="AJ51" s="80">
        <f t="shared" si="2"/>
        <v>0</v>
      </c>
      <c r="AK51" s="80">
        <f t="shared" si="10"/>
        <v>0</v>
      </c>
      <c r="AO51" s="200"/>
      <c r="AP51" s="201"/>
      <c r="AQ51" s="201"/>
      <c r="AR51" s="201"/>
      <c r="AS51" s="201"/>
      <c r="AT51" s="201"/>
      <c r="AU51" s="201"/>
      <c r="AV51" s="201"/>
      <c r="AW51" s="200"/>
      <c r="AX51" s="200"/>
      <c r="AY51" s="200"/>
      <c r="AZ51" s="200"/>
      <c r="BA51" s="200"/>
      <c r="BB51" s="200"/>
      <c r="BC51" s="200"/>
      <c r="BD51" s="200"/>
      <c r="BE51" s="200"/>
      <c r="BF51" s="200"/>
      <c r="BG51" s="200"/>
      <c r="BH51" s="200"/>
      <c r="BI51" s="200"/>
      <c r="BJ51" s="200"/>
      <c r="BK51" s="200"/>
    </row>
    <row r="52" spans="1:63" ht="24" customHeight="1">
      <c r="A52" s="36">
        <f>IF('様式 A-1'!$AL$1="","",'様式 A-1'!$AL$1)</f>
      </c>
      <c r="B52" s="78"/>
      <c r="C52" s="79">
        <f t="shared" si="7"/>
      </c>
      <c r="D52" s="79">
        <f t="shared" si="8"/>
      </c>
      <c r="E52" s="42">
        <f>'様式 A-1'!$D$7</f>
        <v>0</v>
      </c>
      <c r="F52" s="42">
        <f>'様式 A-1'!$D$8</f>
        <v>0</v>
      </c>
      <c r="G52" s="42" t="e">
        <f>'様式 WA-1（集計作業用）'!$D$6</f>
        <v>#N/A</v>
      </c>
      <c r="H52" s="36" t="str">
        <f>IF('様式 A-1'!$AI$1="","",'様式 A-1'!$AI$1)</f>
        <v>南関東</v>
      </c>
      <c r="I52" s="78" t="s">
        <v>250</v>
      </c>
      <c r="J52" s="56"/>
      <c r="K52" s="57"/>
      <c r="L52" s="56"/>
      <c r="M52" s="57"/>
      <c r="N52" s="36" t="s">
        <v>49</v>
      </c>
      <c r="O52" s="35"/>
      <c r="P52" s="436"/>
      <c r="Q52" s="33"/>
      <c r="R52" s="33"/>
      <c r="S52" s="33"/>
      <c r="T52" s="43"/>
      <c r="U52" s="33"/>
      <c r="V52" s="33"/>
      <c r="W52" s="33"/>
      <c r="X52" s="34"/>
      <c r="Y52" s="36">
        <f>IF(X52="","",DATEDIF(X52,'様式 A-1'!$G$2,"Y"))</f>
      </c>
      <c r="Z52" s="33"/>
      <c r="AA52" s="33">
        <f t="shared" si="6"/>
      </c>
      <c r="AB52" s="188"/>
      <c r="AC52" s="188"/>
      <c r="AD52" s="188"/>
      <c r="AE52" s="188"/>
      <c r="AF52" s="188"/>
      <c r="AG52" s="188"/>
      <c r="AH52" s="188"/>
      <c r="AI52" s="102">
        <f t="shared" si="9"/>
        <v>0</v>
      </c>
      <c r="AJ52" s="80">
        <f t="shared" si="2"/>
        <v>0</v>
      </c>
      <c r="AK52" s="80">
        <f t="shared" si="10"/>
        <v>0</v>
      </c>
      <c r="AO52" s="200"/>
      <c r="AP52" s="201"/>
      <c r="AQ52" s="201"/>
      <c r="AR52" s="201"/>
      <c r="AS52" s="201"/>
      <c r="AT52" s="201"/>
      <c r="AU52" s="201"/>
      <c r="AV52" s="201"/>
      <c r="AW52" s="200"/>
      <c r="AX52" s="200"/>
      <c r="AY52" s="200"/>
      <c r="AZ52" s="200"/>
      <c r="BA52" s="200"/>
      <c r="BB52" s="200"/>
      <c r="BC52" s="200"/>
      <c r="BD52" s="200"/>
      <c r="BE52" s="200"/>
      <c r="BF52" s="200"/>
      <c r="BG52" s="200"/>
      <c r="BH52" s="200"/>
      <c r="BI52" s="200"/>
      <c r="BJ52" s="200"/>
      <c r="BK52" s="200"/>
    </row>
    <row r="53" spans="1:63" ht="24" customHeight="1">
      <c r="A53" s="36">
        <f>IF('様式 A-1'!$AL$1="","",'様式 A-1'!$AL$1)</f>
      </c>
      <c r="B53" s="78"/>
      <c r="C53" s="79">
        <f t="shared" si="7"/>
      </c>
      <c r="D53" s="79">
        <f t="shared" si="8"/>
      </c>
      <c r="E53" s="42">
        <f>'様式 A-1'!$D$7</f>
        <v>0</v>
      </c>
      <c r="F53" s="42">
        <f>'様式 A-1'!$D$8</f>
        <v>0</v>
      </c>
      <c r="G53" s="42" t="e">
        <f>'様式 WA-1（集計作業用）'!$D$6</f>
        <v>#N/A</v>
      </c>
      <c r="H53" s="36" t="str">
        <f>IF('様式 A-1'!$AI$1="","",'様式 A-1'!$AI$1)</f>
        <v>南関東</v>
      </c>
      <c r="I53" s="78" t="s">
        <v>251</v>
      </c>
      <c r="J53" s="56"/>
      <c r="K53" s="57"/>
      <c r="L53" s="56"/>
      <c r="M53" s="57"/>
      <c r="N53" s="36" t="s">
        <v>49</v>
      </c>
      <c r="O53" s="35"/>
      <c r="P53" s="436"/>
      <c r="Q53" s="33"/>
      <c r="R53" s="33"/>
      <c r="S53" s="33"/>
      <c r="T53" s="43"/>
      <c r="U53" s="33"/>
      <c r="V53" s="33"/>
      <c r="W53" s="33"/>
      <c r="X53" s="34"/>
      <c r="Y53" s="36">
        <f>IF(X53="","",DATEDIF(X53,'様式 A-1'!$G$2,"Y"))</f>
      </c>
      <c r="Z53" s="33"/>
      <c r="AA53" s="33">
        <f t="shared" si="6"/>
      </c>
      <c r="AB53" s="188"/>
      <c r="AC53" s="188"/>
      <c r="AD53" s="188"/>
      <c r="AE53" s="188"/>
      <c r="AF53" s="188"/>
      <c r="AG53" s="188"/>
      <c r="AH53" s="188"/>
      <c r="AI53" s="102">
        <f t="shared" si="9"/>
        <v>0</v>
      </c>
      <c r="AJ53" s="80">
        <f t="shared" si="2"/>
        <v>0</v>
      </c>
      <c r="AK53" s="80">
        <f t="shared" si="10"/>
        <v>0</v>
      </c>
      <c r="AO53" s="200"/>
      <c r="AP53" s="201"/>
      <c r="AQ53" s="201"/>
      <c r="AR53" s="201"/>
      <c r="AS53" s="201"/>
      <c r="AT53" s="201"/>
      <c r="AU53" s="201"/>
      <c r="AV53" s="201"/>
      <c r="AW53" s="200"/>
      <c r="AX53" s="200"/>
      <c r="AY53" s="200"/>
      <c r="AZ53" s="200"/>
      <c r="BA53" s="200"/>
      <c r="BB53" s="200"/>
      <c r="BC53" s="200"/>
      <c r="BD53" s="200"/>
      <c r="BE53" s="200"/>
      <c r="BF53" s="200"/>
      <c r="BG53" s="200"/>
      <c r="BH53" s="200"/>
      <c r="BI53" s="200"/>
      <c r="BJ53" s="200"/>
      <c r="BK53" s="200"/>
    </row>
    <row r="54" spans="1:63" ht="24" customHeight="1">
      <c r="A54" s="36">
        <f>IF('様式 A-1'!$AL$1="","",'様式 A-1'!$AL$1)</f>
      </c>
      <c r="B54" s="78"/>
      <c r="C54" s="79">
        <f t="shared" si="7"/>
      </c>
      <c r="D54" s="79">
        <f t="shared" si="8"/>
      </c>
      <c r="E54" s="42">
        <f>'様式 A-1'!$D$7</f>
        <v>0</v>
      </c>
      <c r="F54" s="42">
        <f>'様式 A-1'!$D$8</f>
        <v>0</v>
      </c>
      <c r="G54" s="42" t="e">
        <f>'様式 WA-1（集計作業用）'!$D$6</f>
        <v>#N/A</v>
      </c>
      <c r="H54" s="36" t="str">
        <f>IF('様式 A-1'!$AI$1="","",'様式 A-1'!$AI$1)</f>
        <v>南関東</v>
      </c>
      <c r="I54" s="78" t="s">
        <v>252</v>
      </c>
      <c r="J54" s="56"/>
      <c r="K54" s="57"/>
      <c r="L54" s="56"/>
      <c r="M54" s="57"/>
      <c r="N54" s="36" t="s">
        <v>49</v>
      </c>
      <c r="O54" s="35"/>
      <c r="P54" s="436"/>
      <c r="Q54" s="33"/>
      <c r="R54" s="33"/>
      <c r="S54" s="33"/>
      <c r="T54" s="43"/>
      <c r="U54" s="33"/>
      <c r="V54" s="33"/>
      <c r="W54" s="33"/>
      <c r="X54" s="34"/>
      <c r="Y54" s="36">
        <f>IF(X54="","",DATEDIF(X54,'様式 A-1'!$G$2,"Y"))</f>
      </c>
      <c r="Z54" s="33"/>
      <c r="AA54" s="33">
        <f t="shared" si="6"/>
      </c>
      <c r="AB54" s="188"/>
      <c r="AC54" s="188"/>
      <c r="AD54" s="188"/>
      <c r="AE54" s="188"/>
      <c r="AF54" s="188"/>
      <c r="AG54" s="188"/>
      <c r="AH54" s="188"/>
      <c r="AI54" s="102">
        <f t="shared" si="9"/>
        <v>0</v>
      </c>
      <c r="AJ54" s="80">
        <f t="shared" si="2"/>
        <v>0</v>
      </c>
      <c r="AK54" s="80">
        <f t="shared" si="10"/>
        <v>0</v>
      </c>
      <c r="AO54" s="200"/>
      <c r="AP54" s="201"/>
      <c r="AQ54" s="201"/>
      <c r="AR54" s="201"/>
      <c r="AS54" s="201"/>
      <c r="AT54" s="201"/>
      <c r="AU54" s="201"/>
      <c r="AV54" s="201"/>
      <c r="AW54" s="200"/>
      <c r="AX54" s="200"/>
      <c r="AY54" s="200"/>
      <c r="AZ54" s="200"/>
      <c r="BA54" s="200"/>
      <c r="BB54" s="200"/>
      <c r="BC54" s="200"/>
      <c r="BD54" s="200"/>
      <c r="BE54" s="200"/>
      <c r="BF54" s="200"/>
      <c r="BG54" s="200"/>
      <c r="BH54" s="200"/>
      <c r="BI54" s="200"/>
      <c r="BJ54" s="200"/>
      <c r="BK54" s="200"/>
    </row>
    <row r="55" spans="1:63" ht="24" customHeight="1">
      <c r="A55" s="36">
        <f>IF('様式 A-1'!$AL$1="","",'様式 A-1'!$AL$1)</f>
      </c>
      <c r="B55" s="78"/>
      <c r="C55" s="79">
        <f t="shared" si="7"/>
      </c>
      <c r="D55" s="79">
        <f t="shared" si="8"/>
      </c>
      <c r="E55" s="42">
        <f>'様式 A-1'!$D$7</f>
        <v>0</v>
      </c>
      <c r="F55" s="42">
        <f>'様式 A-1'!$D$8</f>
        <v>0</v>
      </c>
      <c r="G55" s="42" t="e">
        <f>'様式 WA-1（集計作業用）'!$D$6</f>
        <v>#N/A</v>
      </c>
      <c r="H55" s="36" t="str">
        <f>IF('様式 A-1'!$AI$1="","",'様式 A-1'!$AI$1)</f>
        <v>南関東</v>
      </c>
      <c r="I55" s="78" t="s">
        <v>253</v>
      </c>
      <c r="J55" s="56"/>
      <c r="K55" s="57"/>
      <c r="L55" s="56"/>
      <c r="M55" s="57"/>
      <c r="N55" s="36" t="s">
        <v>49</v>
      </c>
      <c r="O55" s="35"/>
      <c r="P55" s="436"/>
      <c r="Q55" s="33"/>
      <c r="R55" s="33"/>
      <c r="S55" s="33"/>
      <c r="T55" s="43"/>
      <c r="U55" s="33"/>
      <c r="V55" s="33"/>
      <c r="W55" s="33"/>
      <c r="X55" s="34"/>
      <c r="Y55" s="36">
        <f>IF(X55="","",DATEDIF(X55,'様式 A-1'!$G$2,"Y"))</f>
      </c>
      <c r="Z55" s="33"/>
      <c r="AA55" s="33">
        <f t="shared" si="6"/>
      </c>
      <c r="AB55" s="188"/>
      <c r="AC55" s="188"/>
      <c r="AD55" s="188"/>
      <c r="AE55" s="188"/>
      <c r="AF55" s="188"/>
      <c r="AG55" s="188"/>
      <c r="AH55" s="188"/>
      <c r="AI55" s="102">
        <f t="shared" si="9"/>
        <v>0</v>
      </c>
      <c r="AJ55" s="80">
        <f t="shared" si="2"/>
        <v>0</v>
      </c>
      <c r="AK55" s="80">
        <f t="shared" si="10"/>
        <v>0</v>
      </c>
      <c r="AO55" s="200"/>
      <c r="AP55" s="201"/>
      <c r="AQ55" s="201"/>
      <c r="AR55" s="201"/>
      <c r="AS55" s="201"/>
      <c r="AT55" s="201"/>
      <c r="AU55" s="201"/>
      <c r="AV55" s="201"/>
      <c r="AW55" s="200"/>
      <c r="AX55" s="200"/>
      <c r="AY55" s="200"/>
      <c r="AZ55" s="200"/>
      <c r="BA55" s="200"/>
      <c r="BB55" s="200"/>
      <c r="BC55" s="200"/>
      <c r="BD55" s="200"/>
      <c r="BE55" s="200"/>
      <c r="BF55" s="200"/>
      <c r="BG55" s="200"/>
      <c r="BH55" s="200"/>
      <c r="BI55" s="200"/>
      <c r="BJ55" s="200"/>
      <c r="BK55" s="200"/>
    </row>
    <row r="56" spans="1:63" ht="24" customHeight="1">
      <c r="A56" s="36">
        <f>IF('様式 A-1'!$AL$1="","",'様式 A-1'!$AL$1)</f>
      </c>
      <c r="B56" s="78"/>
      <c r="C56" s="79">
        <f t="shared" si="7"/>
      </c>
      <c r="D56" s="79">
        <f t="shared" si="8"/>
      </c>
      <c r="E56" s="42">
        <f>'様式 A-1'!$D$7</f>
        <v>0</v>
      </c>
      <c r="F56" s="42">
        <f>'様式 A-1'!$D$8</f>
        <v>0</v>
      </c>
      <c r="G56" s="42" t="e">
        <f>'様式 WA-1（集計作業用）'!$D$6</f>
        <v>#N/A</v>
      </c>
      <c r="H56" s="36" t="str">
        <f>IF('様式 A-1'!$AI$1="","",'様式 A-1'!$AI$1)</f>
        <v>南関東</v>
      </c>
      <c r="I56" s="78" t="s">
        <v>254</v>
      </c>
      <c r="J56" s="56"/>
      <c r="K56" s="57"/>
      <c r="L56" s="56"/>
      <c r="M56" s="57"/>
      <c r="N56" s="36" t="s">
        <v>49</v>
      </c>
      <c r="O56" s="35"/>
      <c r="P56" s="436"/>
      <c r="Q56" s="33"/>
      <c r="R56" s="33"/>
      <c r="S56" s="33"/>
      <c r="T56" s="43"/>
      <c r="U56" s="33"/>
      <c r="V56" s="33"/>
      <c r="W56" s="33"/>
      <c r="X56" s="34"/>
      <c r="Y56" s="36">
        <f>IF(X56="","",DATEDIF(X56,'様式 A-1'!$G$2,"Y"))</f>
      </c>
      <c r="Z56" s="33"/>
      <c r="AA56" s="33">
        <f t="shared" si="6"/>
      </c>
      <c r="AB56" s="188"/>
      <c r="AC56" s="188"/>
      <c r="AD56" s="188"/>
      <c r="AE56" s="188"/>
      <c r="AF56" s="188"/>
      <c r="AG56" s="188"/>
      <c r="AH56" s="188"/>
      <c r="AI56" s="102">
        <f t="shared" si="9"/>
        <v>0</v>
      </c>
      <c r="AJ56" s="80">
        <f t="shared" si="2"/>
        <v>0</v>
      </c>
      <c r="AK56" s="80">
        <f t="shared" si="10"/>
        <v>0</v>
      </c>
      <c r="AO56" s="200"/>
      <c r="AP56" s="201"/>
      <c r="AQ56" s="201"/>
      <c r="AR56" s="201"/>
      <c r="AS56" s="201"/>
      <c r="AT56" s="201"/>
      <c r="AU56" s="201"/>
      <c r="AV56" s="201"/>
      <c r="AW56" s="200"/>
      <c r="AX56" s="200"/>
      <c r="AY56" s="200"/>
      <c r="AZ56" s="200"/>
      <c r="BA56" s="200"/>
      <c r="BB56" s="200"/>
      <c r="BC56" s="200"/>
      <c r="BD56" s="200"/>
      <c r="BE56" s="200"/>
      <c r="BF56" s="200"/>
      <c r="BG56" s="200"/>
      <c r="BH56" s="200"/>
      <c r="BI56" s="200"/>
      <c r="BJ56" s="200"/>
      <c r="BK56" s="200"/>
    </row>
    <row r="57" spans="1:63" ht="24" customHeight="1">
      <c r="A57" s="36">
        <f>IF('様式 A-1'!$AL$1="","",'様式 A-1'!$AL$1)</f>
      </c>
      <c r="B57" s="78"/>
      <c r="C57" s="79">
        <f t="shared" si="7"/>
      </c>
      <c r="D57" s="79">
        <f t="shared" si="8"/>
      </c>
      <c r="E57" s="42">
        <f>'様式 A-1'!$D$7</f>
        <v>0</v>
      </c>
      <c r="F57" s="42">
        <f>'様式 A-1'!$D$8</f>
        <v>0</v>
      </c>
      <c r="G57" s="42" t="e">
        <f>'様式 WA-1（集計作業用）'!$D$6</f>
        <v>#N/A</v>
      </c>
      <c r="H57" s="36" t="str">
        <f>IF('様式 A-1'!$AI$1="","",'様式 A-1'!$AI$1)</f>
        <v>南関東</v>
      </c>
      <c r="I57" s="78" t="s">
        <v>255</v>
      </c>
      <c r="J57" s="56"/>
      <c r="K57" s="57"/>
      <c r="L57" s="56"/>
      <c r="M57" s="57"/>
      <c r="N57" s="36" t="s">
        <v>49</v>
      </c>
      <c r="O57" s="35"/>
      <c r="P57" s="436"/>
      <c r="Q57" s="33"/>
      <c r="R57" s="33"/>
      <c r="S57" s="33"/>
      <c r="T57" s="43"/>
      <c r="U57" s="33"/>
      <c r="V57" s="33"/>
      <c r="W57" s="33"/>
      <c r="X57" s="34"/>
      <c r="Y57" s="36">
        <f>IF(X57="","",DATEDIF(X57,'様式 A-1'!$G$2,"Y"))</f>
      </c>
      <c r="Z57" s="33"/>
      <c r="AA57" s="33">
        <f t="shared" si="6"/>
      </c>
      <c r="AB57" s="188"/>
      <c r="AC57" s="188"/>
      <c r="AD57" s="188"/>
      <c r="AE57" s="188"/>
      <c r="AF57" s="188"/>
      <c r="AG57" s="188"/>
      <c r="AH57" s="188"/>
      <c r="AI57" s="102">
        <f t="shared" si="9"/>
        <v>0</v>
      </c>
      <c r="AJ57" s="80">
        <f t="shared" si="2"/>
        <v>0</v>
      </c>
      <c r="AK57" s="80">
        <f t="shared" si="10"/>
        <v>0</v>
      </c>
      <c r="AO57" s="200"/>
      <c r="AP57" s="201"/>
      <c r="AQ57" s="201"/>
      <c r="AR57" s="201"/>
      <c r="AS57" s="201"/>
      <c r="AT57" s="201"/>
      <c r="AU57" s="201"/>
      <c r="AV57" s="201"/>
      <c r="AW57" s="200"/>
      <c r="AX57" s="200"/>
      <c r="AY57" s="200"/>
      <c r="AZ57" s="200"/>
      <c r="BA57" s="200"/>
      <c r="BB57" s="200"/>
      <c r="BC57" s="200"/>
      <c r="BD57" s="200"/>
      <c r="BE57" s="200"/>
      <c r="BF57" s="200"/>
      <c r="BG57" s="200"/>
      <c r="BH57" s="200"/>
      <c r="BI57" s="200"/>
      <c r="BJ57" s="200"/>
      <c r="BK57" s="200"/>
    </row>
    <row r="58" spans="1:63" ht="24" customHeight="1">
      <c r="A58" s="36">
        <f>IF('様式 A-1'!$AL$1="","",'様式 A-1'!$AL$1)</f>
      </c>
      <c r="B58" s="78"/>
      <c r="C58" s="79">
        <f t="shared" si="7"/>
      </c>
      <c r="D58" s="79">
        <f t="shared" si="8"/>
      </c>
      <c r="E58" s="42">
        <f>'様式 A-1'!$D$7</f>
        <v>0</v>
      </c>
      <c r="F58" s="42">
        <f>'様式 A-1'!$D$8</f>
        <v>0</v>
      </c>
      <c r="G58" s="42" t="e">
        <f>'様式 WA-1（集計作業用）'!$D$6</f>
        <v>#N/A</v>
      </c>
      <c r="H58" s="36" t="str">
        <f>IF('様式 A-1'!$AI$1="","",'様式 A-1'!$AI$1)</f>
        <v>南関東</v>
      </c>
      <c r="I58" s="78" t="s">
        <v>256</v>
      </c>
      <c r="J58" s="56"/>
      <c r="K58" s="57"/>
      <c r="L58" s="56"/>
      <c r="M58" s="57"/>
      <c r="N58" s="36" t="s">
        <v>49</v>
      </c>
      <c r="O58" s="35"/>
      <c r="P58" s="436"/>
      <c r="Q58" s="33"/>
      <c r="R58" s="33"/>
      <c r="S58" s="33"/>
      <c r="T58" s="43"/>
      <c r="U58" s="33"/>
      <c r="V58" s="33"/>
      <c r="W58" s="33"/>
      <c r="X58" s="34"/>
      <c r="Y58" s="36">
        <f>IF(X58="","",DATEDIF(X58,'様式 A-1'!$G$2,"Y"))</f>
      </c>
      <c r="Z58" s="33"/>
      <c r="AA58" s="33">
        <f t="shared" si="6"/>
      </c>
      <c r="AB58" s="188"/>
      <c r="AC58" s="188"/>
      <c r="AD58" s="188"/>
      <c r="AE58" s="188"/>
      <c r="AF58" s="188"/>
      <c r="AG58" s="188"/>
      <c r="AH58" s="188"/>
      <c r="AI58" s="102">
        <f t="shared" si="9"/>
        <v>0</v>
      </c>
      <c r="AJ58" s="80">
        <f t="shared" si="2"/>
        <v>0</v>
      </c>
      <c r="AK58" s="80">
        <f t="shared" si="10"/>
        <v>0</v>
      </c>
      <c r="AO58" s="200"/>
      <c r="AP58" s="201"/>
      <c r="AQ58" s="201"/>
      <c r="AR58" s="201"/>
      <c r="AS58" s="201"/>
      <c r="AT58" s="201"/>
      <c r="AU58" s="201"/>
      <c r="AV58" s="201"/>
      <c r="AW58" s="200"/>
      <c r="AX58" s="200"/>
      <c r="AY58" s="200"/>
      <c r="AZ58" s="200"/>
      <c r="BA58" s="200"/>
      <c r="BB58" s="200"/>
      <c r="BC58" s="200"/>
      <c r="BD58" s="200"/>
      <c r="BE58" s="200"/>
      <c r="BF58" s="200"/>
      <c r="BG58" s="200"/>
      <c r="BH58" s="200"/>
      <c r="BI58" s="200"/>
      <c r="BJ58" s="200"/>
      <c r="BK58" s="200"/>
    </row>
    <row r="59" spans="1:63" ht="24" customHeight="1">
      <c r="A59" s="36">
        <f>IF('様式 A-1'!$AL$1="","",'様式 A-1'!$AL$1)</f>
      </c>
      <c r="B59" s="78"/>
      <c r="C59" s="79">
        <f t="shared" si="7"/>
      </c>
      <c r="D59" s="79">
        <f t="shared" si="8"/>
      </c>
      <c r="E59" s="42">
        <f>'様式 A-1'!$D$7</f>
        <v>0</v>
      </c>
      <c r="F59" s="42">
        <f>'様式 A-1'!$D$8</f>
        <v>0</v>
      </c>
      <c r="G59" s="42" t="e">
        <f>'様式 WA-1（集計作業用）'!$D$6</f>
        <v>#N/A</v>
      </c>
      <c r="H59" s="36" t="str">
        <f>IF('様式 A-1'!$AI$1="","",'様式 A-1'!$AI$1)</f>
        <v>南関東</v>
      </c>
      <c r="I59" s="78" t="s">
        <v>257</v>
      </c>
      <c r="J59" s="56"/>
      <c r="K59" s="57"/>
      <c r="L59" s="56"/>
      <c r="M59" s="57"/>
      <c r="N59" s="36" t="s">
        <v>49</v>
      </c>
      <c r="O59" s="35"/>
      <c r="P59" s="436"/>
      <c r="Q59" s="33"/>
      <c r="R59" s="33"/>
      <c r="S59" s="33"/>
      <c r="T59" s="43"/>
      <c r="U59" s="33"/>
      <c r="V59" s="33"/>
      <c r="W59" s="33"/>
      <c r="X59" s="34"/>
      <c r="Y59" s="36">
        <f>IF(X59="","",DATEDIF(X59,'様式 A-1'!$G$2,"Y"))</f>
      </c>
      <c r="Z59" s="33"/>
      <c r="AA59" s="33">
        <f t="shared" si="6"/>
      </c>
      <c r="AB59" s="188"/>
      <c r="AC59" s="188"/>
      <c r="AD59" s="188"/>
      <c r="AE59" s="188"/>
      <c r="AF59" s="188"/>
      <c r="AG59" s="188"/>
      <c r="AH59" s="188"/>
      <c r="AI59" s="102">
        <f t="shared" si="9"/>
        <v>0</v>
      </c>
      <c r="AJ59" s="80">
        <f t="shared" si="2"/>
        <v>0</v>
      </c>
      <c r="AK59" s="80">
        <f t="shared" si="10"/>
        <v>0</v>
      </c>
      <c r="AO59" s="200"/>
      <c r="AP59" s="201"/>
      <c r="AQ59" s="201"/>
      <c r="AR59" s="201"/>
      <c r="AS59" s="201"/>
      <c r="AT59" s="201"/>
      <c r="AU59" s="201"/>
      <c r="AV59" s="201"/>
      <c r="AW59" s="200"/>
      <c r="AX59" s="200"/>
      <c r="AY59" s="200"/>
      <c r="AZ59" s="200"/>
      <c r="BA59" s="200"/>
      <c r="BB59" s="200"/>
      <c r="BC59" s="200"/>
      <c r="BD59" s="200"/>
      <c r="BE59" s="200"/>
      <c r="BF59" s="200"/>
      <c r="BG59" s="200"/>
      <c r="BH59" s="200"/>
      <c r="BI59" s="200"/>
      <c r="BJ59" s="200"/>
      <c r="BK59" s="200"/>
    </row>
    <row r="60" spans="1:63" ht="24" customHeight="1">
      <c r="A60" s="36">
        <f>IF('様式 A-1'!$AL$1="","",'様式 A-1'!$AL$1)</f>
      </c>
      <c r="B60" s="78"/>
      <c r="C60" s="79">
        <f t="shared" si="7"/>
      </c>
      <c r="D60" s="79">
        <f t="shared" si="8"/>
      </c>
      <c r="E60" s="42">
        <f>'様式 A-1'!$D$7</f>
        <v>0</v>
      </c>
      <c r="F60" s="42">
        <f>'様式 A-1'!$D$8</f>
        <v>0</v>
      </c>
      <c r="G60" s="42" t="e">
        <f>'様式 WA-1（集計作業用）'!$D$6</f>
        <v>#N/A</v>
      </c>
      <c r="H60" s="36" t="str">
        <f>IF('様式 A-1'!$AI$1="","",'様式 A-1'!$AI$1)</f>
        <v>南関東</v>
      </c>
      <c r="I60" s="78" t="s">
        <v>258</v>
      </c>
      <c r="J60" s="56"/>
      <c r="K60" s="57"/>
      <c r="L60" s="56"/>
      <c r="M60" s="57"/>
      <c r="N60" s="36" t="s">
        <v>49</v>
      </c>
      <c r="O60" s="35"/>
      <c r="P60" s="436"/>
      <c r="Q60" s="33"/>
      <c r="R60" s="33"/>
      <c r="S60" s="33"/>
      <c r="T60" s="43"/>
      <c r="U60" s="33"/>
      <c r="V60" s="33"/>
      <c r="W60" s="33"/>
      <c r="X60" s="34"/>
      <c r="Y60" s="36">
        <f>IF(X60="","",DATEDIF(X60,'様式 A-1'!$G$2,"Y"))</f>
      </c>
      <c r="Z60" s="33"/>
      <c r="AA60" s="33">
        <f t="shared" si="6"/>
      </c>
      <c r="AB60" s="188"/>
      <c r="AC60" s="188"/>
      <c r="AD60" s="188"/>
      <c r="AE60" s="188"/>
      <c r="AF60" s="188"/>
      <c r="AG60" s="188"/>
      <c r="AH60" s="188"/>
      <c r="AI60" s="102">
        <f t="shared" si="9"/>
        <v>0</v>
      </c>
      <c r="AJ60" s="80">
        <f t="shared" si="2"/>
        <v>0</v>
      </c>
      <c r="AK60" s="80">
        <f t="shared" si="10"/>
        <v>0</v>
      </c>
      <c r="AO60" s="200"/>
      <c r="AP60" s="201"/>
      <c r="AQ60" s="201"/>
      <c r="AR60" s="201"/>
      <c r="AS60" s="201"/>
      <c r="AT60" s="201"/>
      <c r="AU60" s="201"/>
      <c r="AV60" s="201"/>
      <c r="AW60" s="200"/>
      <c r="AX60" s="200"/>
      <c r="AY60" s="200"/>
      <c r="AZ60" s="200"/>
      <c r="BA60" s="200"/>
      <c r="BB60" s="200"/>
      <c r="BC60" s="200"/>
      <c r="BD60" s="200"/>
      <c r="BE60" s="200"/>
      <c r="BF60" s="200"/>
      <c r="BG60" s="200"/>
      <c r="BH60" s="200"/>
      <c r="BI60" s="200"/>
      <c r="BJ60" s="200"/>
      <c r="BK60" s="200"/>
    </row>
    <row r="61" spans="1:63" ht="24" customHeight="1">
      <c r="A61" s="36">
        <f>IF('様式 A-1'!$AL$1="","",'様式 A-1'!$AL$1)</f>
      </c>
      <c r="B61" s="78"/>
      <c r="C61" s="79">
        <f t="shared" si="7"/>
      </c>
      <c r="D61" s="79">
        <f t="shared" si="8"/>
      </c>
      <c r="E61" s="42">
        <f>'様式 A-1'!$D$7</f>
        <v>0</v>
      </c>
      <c r="F61" s="42">
        <f>'様式 A-1'!$D$8</f>
        <v>0</v>
      </c>
      <c r="G61" s="42" t="e">
        <f>'様式 WA-1（集計作業用）'!$D$6</f>
        <v>#N/A</v>
      </c>
      <c r="H61" s="36" t="str">
        <f>IF('様式 A-1'!$AI$1="","",'様式 A-1'!$AI$1)</f>
        <v>南関東</v>
      </c>
      <c r="I61" s="78" t="s">
        <v>259</v>
      </c>
      <c r="J61" s="56"/>
      <c r="K61" s="57"/>
      <c r="L61" s="56"/>
      <c r="M61" s="57"/>
      <c r="N61" s="36" t="s">
        <v>49</v>
      </c>
      <c r="O61" s="35"/>
      <c r="P61" s="436"/>
      <c r="Q61" s="33"/>
      <c r="R61" s="33"/>
      <c r="S61" s="33"/>
      <c r="T61" s="43"/>
      <c r="U61" s="33"/>
      <c r="V61" s="33"/>
      <c r="W61" s="33"/>
      <c r="X61" s="34"/>
      <c r="Y61" s="36">
        <f>IF(X61="","",DATEDIF(X61,'様式 A-1'!$G$2,"Y"))</f>
      </c>
      <c r="Z61" s="33"/>
      <c r="AA61" s="33">
        <f t="shared" si="6"/>
      </c>
      <c r="AB61" s="188"/>
      <c r="AC61" s="188"/>
      <c r="AD61" s="188"/>
      <c r="AE61" s="188"/>
      <c r="AF61" s="188"/>
      <c r="AG61" s="188"/>
      <c r="AH61" s="188"/>
      <c r="AI61" s="102">
        <f t="shared" si="9"/>
        <v>0</v>
      </c>
      <c r="AJ61" s="80">
        <f t="shared" si="2"/>
        <v>0</v>
      </c>
      <c r="AK61" s="80">
        <f t="shared" si="10"/>
        <v>0</v>
      </c>
      <c r="AO61" s="200"/>
      <c r="AP61" s="201"/>
      <c r="AQ61" s="201"/>
      <c r="AR61" s="201"/>
      <c r="AS61" s="201"/>
      <c r="AT61" s="201"/>
      <c r="AU61" s="201"/>
      <c r="AV61" s="201"/>
      <c r="AW61" s="200"/>
      <c r="AX61" s="200"/>
      <c r="AY61" s="200"/>
      <c r="AZ61" s="200"/>
      <c r="BA61" s="200"/>
      <c r="BB61" s="200"/>
      <c r="BC61" s="200"/>
      <c r="BD61" s="200"/>
      <c r="BE61" s="200"/>
      <c r="BF61" s="200"/>
      <c r="BG61" s="200"/>
      <c r="BH61" s="200"/>
      <c r="BI61" s="200"/>
      <c r="BJ61" s="200"/>
      <c r="BK61" s="200"/>
    </row>
    <row r="62" spans="1:63" ht="24" customHeight="1">
      <c r="A62" s="36">
        <f>IF('様式 A-1'!$AL$1="","",'様式 A-1'!$AL$1)</f>
      </c>
      <c r="B62" s="78"/>
      <c r="C62" s="79">
        <f t="shared" si="7"/>
      </c>
      <c r="D62" s="79">
        <f t="shared" si="8"/>
      </c>
      <c r="E62" s="42">
        <f>'様式 A-1'!$D$7</f>
        <v>0</v>
      </c>
      <c r="F62" s="42">
        <f>'様式 A-1'!$D$8</f>
        <v>0</v>
      </c>
      <c r="G62" s="42" t="e">
        <f>'様式 WA-1（集計作業用）'!$D$6</f>
        <v>#N/A</v>
      </c>
      <c r="H62" s="36" t="str">
        <f>IF('様式 A-1'!$AI$1="","",'様式 A-1'!$AI$1)</f>
        <v>南関東</v>
      </c>
      <c r="I62" s="78" t="s">
        <v>260</v>
      </c>
      <c r="J62" s="56"/>
      <c r="K62" s="57"/>
      <c r="L62" s="56"/>
      <c r="M62" s="57"/>
      <c r="N62" s="36" t="s">
        <v>49</v>
      </c>
      <c r="O62" s="35"/>
      <c r="P62" s="436"/>
      <c r="Q62" s="33"/>
      <c r="R62" s="33"/>
      <c r="S62" s="33"/>
      <c r="T62" s="43"/>
      <c r="U62" s="33"/>
      <c r="V62" s="33"/>
      <c r="W62" s="33"/>
      <c r="X62" s="34"/>
      <c r="Y62" s="36">
        <f>IF(X62="","",DATEDIF(X62,'様式 A-1'!$G$2,"Y"))</f>
      </c>
      <c r="Z62" s="33"/>
      <c r="AA62" s="33">
        <f t="shared" si="6"/>
      </c>
      <c r="AB62" s="188"/>
      <c r="AC62" s="188"/>
      <c r="AD62" s="188"/>
      <c r="AE62" s="188"/>
      <c r="AF62" s="188"/>
      <c r="AG62" s="188"/>
      <c r="AH62" s="188"/>
      <c r="AI62" s="102">
        <f t="shared" si="9"/>
        <v>0</v>
      </c>
      <c r="AJ62" s="80">
        <f t="shared" si="2"/>
        <v>0</v>
      </c>
      <c r="AK62" s="80">
        <f t="shared" si="10"/>
        <v>0</v>
      </c>
      <c r="AO62" s="200"/>
      <c r="AP62" s="201"/>
      <c r="AQ62" s="201"/>
      <c r="AR62" s="201"/>
      <c r="AS62" s="201"/>
      <c r="AT62" s="201"/>
      <c r="AU62" s="201"/>
      <c r="AV62" s="201"/>
      <c r="AW62" s="200"/>
      <c r="AX62" s="200"/>
      <c r="AY62" s="200"/>
      <c r="AZ62" s="200"/>
      <c r="BA62" s="200"/>
      <c r="BB62" s="200"/>
      <c r="BC62" s="200"/>
      <c r="BD62" s="200"/>
      <c r="BE62" s="200"/>
      <c r="BF62" s="200"/>
      <c r="BG62" s="200"/>
      <c r="BH62" s="200"/>
      <c r="BI62" s="200"/>
      <c r="BJ62" s="200"/>
      <c r="BK62" s="200"/>
    </row>
    <row r="63" spans="1:63" ht="24" customHeight="1">
      <c r="A63" s="36">
        <f>IF('様式 A-1'!$AL$1="","",'様式 A-1'!$AL$1)</f>
      </c>
      <c r="B63" s="78"/>
      <c r="C63" s="79">
        <f t="shared" si="7"/>
      </c>
      <c r="D63" s="79">
        <f t="shared" si="8"/>
      </c>
      <c r="E63" s="42">
        <f>'様式 A-1'!$D$7</f>
        <v>0</v>
      </c>
      <c r="F63" s="42">
        <f>'様式 A-1'!$D$8</f>
        <v>0</v>
      </c>
      <c r="G63" s="42" t="e">
        <f>'様式 WA-1（集計作業用）'!$D$6</f>
        <v>#N/A</v>
      </c>
      <c r="H63" s="36" t="str">
        <f>IF('様式 A-1'!$AI$1="","",'様式 A-1'!$AI$1)</f>
        <v>南関東</v>
      </c>
      <c r="I63" s="78" t="s">
        <v>261</v>
      </c>
      <c r="J63" s="56"/>
      <c r="K63" s="57"/>
      <c r="L63" s="56"/>
      <c r="M63" s="57"/>
      <c r="N63" s="36" t="s">
        <v>49</v>
      </c>
      <c r="O63" s="35"/>
      <c r="P63" s="436"/>
      <c r="Q63" s="33"/>
      <c r="R63" s="33"/>
      <c r="S63" s="33"/>
      <c r="T63" s="43"/>
      <c r="U63" s="33"/>
      <c r="V63" s="33"/>
      <c r="W63" s="33"/>
      <c r="X63" s="34"/>
      <c r="Y63" s="36">
        <f>IF(X63="","",DATEDIF(X63,'様式 A-1'!$G$2,"Y"))</f>
      </c>
      <c r="Z63" s="33"/>
      <c r="AA63" s="33">
        <f t="shared" si="6"/>
      </c>
      <c r="AB63" s="188"/>
      <c r="AC63" s="188"/>
      <c r="AD63" s="188"/>
      <c r="AE63" s="188"/>
      <c r="AF63" s="188"/>
      <c r="AG63" s="188"/>
      <c r="AH63" s="188"/>
      <c r="AI63" s="102">
        <f t="shared" si="9"/>
        <v>0</v>
      </c>
      <c r="AJ63" s="80">
        <f t="shared" si="2"/>
        <v>0</v>
      </c>
      <c r="AK63" s="80">
        <f t="shared" si="10"/>
        <v>0</v>
      </c>
      <c r="AO63" s="200"/>
      <c r="AP63" s="201"/>
      <c r="AQ63" s="201"/>
      <c r="AR63" s="201"/>
      <c r="AS63" s="201"/>
      <c r="AT63" s="201"/>
      <c r="AU63" s="201"/>
      <c r="AV63" s="201"/>
      <c r="AW63" s="200"/>
      <c r="AX63" s="200"/>
      <c r="AY63" s="200"/>
      <c r="AZ63" s="200"/>
      <c r="BA63" s="200"/>
      <c r="BB63" s="200"/>
      <c r="BC63" s="200"/>
      <c r="BD63" s="200"/>
      <c r="BE63" s="200"/>
      <c r="BF63" s="200"/>
      <c r="BG63" s="200"/>
      <c r="BH63" s="200"/>
      <c r="BI63" s="200"/>
      <c r="BJ63" s="200"/>
      <c r="BK63" s="200"/>
    </row>
    <row r="64" spans="1:63" ht="24" customHeight="1">
      <c r="A64" s="36">
        <f>IF('様式 A-1'!$AL$1="","",'様式 A-1'!$AL$1)</f>
      </c>
      <c r="B64" s="78"/>
      <c r="C64" s="79">
        <f t="shared" si="7"/>
      </c>
      <c r="D64" s="79">
        <f t="shared" si="8"/>
      </c>
      <c r="E64" s="42">
        <f>'様式 A-1'!$D$7</f>
        <v>0</v>
      </c>
      <c r="F64" s="42">
        <f>'様式 A-1'!$D$8</f>
        <v>0</v>
      </c>
      <c r="G64" s="42" t="e">
        <f>'様式 WA-1（集計作業用）'!$D$6</f>
        <v>#N/A</v>
      </c>
      <c r="H64" s="36" t="str">
        <f>IF('様式 A-1'!$AI$1="","",'様式 A-1'!$AI$1)</f>
        <v>南関東</v>
      </c>
      <c r="I64" s="78" t="s">
        <v>262</v>
      </c>
      <c r="J64" s="56"/>
      <c r="K64" s="57"/>
      <c r="L64" s="56"/>
      <c r="M64" s="57"/>
      <c r="N64" s="36" t="s">
        <v>49</v>
      </c>
      <c r="O64" s="35"/>
      <c r="P64" s="436"/>
      <c r="Q64" s="33"/>
      <c r="R64" s="33"/>
      <c r="S64" s="33"/>
      <c r="T64" s="43"/>
      <c r="U64" s="33"/>
      <c r="V64" s="33"/>
      <c r="W64" s="33"/>
      <c r="X64" s="34"/>
      <c r="Y64" s="36">
        <f>IF(X64="","",DATEDIF(X64,'様式 A-1'!$G$2,"Y"))</f>
      </c>
      <c r="Z64" s="33"/>
      <c r="AA64" s="33">
        <f t="shared" si="6"/>
      </c>
      <c r="AB64" s="188"/>
      <c r="AC64" s="188"/>
      <c r="AD64" s="188"/>
      <c r="AE64" s="188"/>
      <c r="AF64" s="188"/>
      <c r="AG64" s="188"/>
      <c r="AH64" s="188"/>
      <c r="AI64" s="102">
        <f t="shared" si="9"/>
        <v>0</v>
      </c>
      <c r="AJ64" s="80">
        <f t="shared" si="2"/>
        <v>0</v>
      </c>
      <c r="AK64" s="80">
        <f t="shared" si="10"/>
        <v>0</v>
      </c>
      <c r="AO64" s="200"/>
      <c r="AP64" s="201"/>
      <c r="AQ64" s="201"/>
      <c r="AR64" s="201"/>
      <c r="AS64" s="201"/>
      <c r="AT64" s="201"/>
      <c r="AU64" s="201"/>
      <c r="AV64" s="201"/>
      <c r="AW64" s="200"/>
      <c r="AX64" s="200"/>
      <c r="AY64" s="200"/>
      <c r="AZ64" s="200"/>
      <c r="BA64" s="200"/>
      <c r="BB64" s="200"/>
      <c r="BC64" s="200"/>
      <c r="BD64" s="200"/>
      <c r="BE64" s="200"/>
      <c r="BF64" s="200"/>
      <c r="BG64" s="200"/>
      <c r="BH64" s="200"/>
      <c r="BI64" s="200"/>
      <c r="BJ64" s="200"/>
      <c r="BK64" s="200"/>
    </row>
    <row r="65" spans="1:63" ht="24" customHeight="1">
      <c r="A65" s="36">
        <f>IF('様式 A-1'!$AL$1="","",'様式 A-1'!$AL$1)</f>
      </c>
      <c r="B65" s="78"/>
      <c r="C65" s="79">
        <f t="shared" si="7"/>
      </c>
      <c r="D65" s="79">
        <f t="shared" si="8"/>
      </c>
      <c r="E65" s="42">
        <f>'様式 A-1'!$D$7</f>
        <v>0</v>
      </c>
      <c r="F65" s="42">
        <f>'様式 A-1'!$D$8</f>
        <v>0</v>
      </c>
      <c r="G65" s="42" t="e">
        <f>'様式 WA-1（集計作業用）'!$D$6</f>
        <v>#N/A</v>
      </c>
      <c r="H65" s="36" t="str">
        <f>IF('様式 A-1'!$AI$1="","",'様式 A-1'!$AI$1)</f>
        <v>南関東</v>
      </c>
      <c r="I65" s="78" t="s">
        <v>263</v>
      </c>
      <c r="J65" s="56"/>
      <c r="K65" s="57"/>
      <c r="L65" s="56"/>
      <c r="M65" s="57"/>
      <c r="N65" s="36" t="s">
        <v>49</v>
      </c>
      <c r="O65" s="35"/>
      <c r="P65" s="436"/>
      <c r="Q65" s="33"/>
      <c r="R65" s="33"/>
      <c r="S65" s="33"/>
      <c r="T65" s="43"/>
      <c r="U65" s="33"/>
      <c r="V65" s="33"/>
      <c r="W65" s="33"/>
      <c r="X65" s="34"/>
      <c r="Y65" s="36">
        <f>IF(X65="","",DATEDIF(X65,'様式 A-1'!$G$2,"Y"))</f>
      </c>
      <c r="Z65" s="33"/>
      <c r="AA65" s="33">
        <f t="shared" si="6"/>
      </c>
      <c r="AB65" s="188"/>
      <c r="AC65" s="188"/>
      <c r="AD65" s="188"/>
      <c r="AE65" s="188"/>
      <c r="AF65" s="188"/>
      <c r="AG65" s="188"/>
      <c r="AH65" s="188"/>
      <c r="AI65" s="102">
        <f t="shared" si="9"/>
        <v>0</v>
      </c>
      <c r="AJ65" s="80">
        <f t="shared" si="2"/>
        <v>0</v>
      </c>
      <c r="AK65" s="80">
        <f t="shared" si="10"/>
        <v>0</v>
      </c>
      <c r="AO65" s="200"/>
      <c r="AP65" s="201"/>
      <c r="AQ65" s="201"/>
      <c r="AR65" s="201"/>
      <c r="AS65" s="201"/>
      <c r="AT65" s="201"/>
      <c r="AU65" s="201"/>
      <c r="AV65" s="201"/>
      <c r="AW65" s="200"/>
      <c r="AX65" s="200"/>
      <c r="AY65" s="200"/>
      <c r="AZ65" s="200"/>
      <c r="BA65" s="200"/>
      <c r="BB65" s="200"/>
      <c r="BC65" s="200"/>
      <c r="BD65" s="200"/>
      <c r="BE65" s="200"/>
      <c r="BF65" s="200"/>
      <c r="BG65" s="200"/>
      <c r="BH65" s="200"/>
      <c r="BI65" s="200"/>
      <c r="BJ65" s="200"/>
      <c r="BK65" s="200"/>
    </row>
    <row r="66" spans="1:63" ht="24" customHeight="1">
      <c r="A66" s="36">
        <f>IF('様式 A-1'!$AL$1="","",'様式 A-1'!$AL$1)</f>
      </c>
      <c r="B66" s="78"/>
      <c r="C66" s="79">
        <f t="shared" si="7"/>
      </c>
      <c r="D66" s="79">
        <f t="shared" si="8"/>
      </c>
      <c r="E66" s="42">
        <f>'様式 A-1'!$D$7</f>
        <v>0</v>
      </c>
      <c r="F66" s="42">
        <f>'様式 A-1'!$D$8</f>
        <v>0</v>
      </c>
      <c r="G66" s="42" t="e">
        <f>'様式 WA-1（集計作業用）'!$D$6</f>
        <v>#N/A</v>
      </c>
      <c r="H66" s="36" t="str">
        <f>IF('様式 A-1'!$AI$1="","",'様式 A-1'!$AI$1)</f>
        <v>南関東</v>
      </c>
      <c r="I66" s="78" t="s">
        <v>264</v>
      </c>
      <c r="J66" s="56"/>
      <c r="K66" s="57"/>
      <c r="L66" s="56"/>
      <c r="M66" s="57"/>
      <c r="N66" s="36" t="s">
        <v>49</v>
      </c>
      <c r="O66" s="35"/>
      <c r="P66" s="436"/>
      <c r="Q66" s="33"/>
      <c r="R66" s="33"/>
      <c r="S66" s="33"/>
      <c r="T66" s="43"/>
      <c r="U66" s="33"/>
      <c r="V66" s="33"/>
      <c r="W66" s="33"/>
      <c r="X66" s="34"/>
      <c r="Y66" s="36">
        <f>IF(X66="","",DATEDIF(X66,'様式 A-1'!$G$2,"Y"))</f>
      </c>
      <c r="Z66" s="33"/>
      <c r="AA66" s="33">
        <f t="shared" si="6"/>
      </c>
      <c r="AB66" s="188"/>
      <c r="AC66" s="188"/>
      <c r="AD66" s="188"/>
      <c r="AE66" s="188"/>
      <c r="AF66" s="188"/>
      <c r="AG66" s="188"/>
      <c r="AH66" s="188"/>
      <c r="AI66" s="102">
        <f t="shared" si="9"/>
        <v>0</v>
      </c>
      <c r="AJ66" s="80">
        <f t="shared" si="2"/>
        <v>0</v>
      </c>
      <c r="AK66" s="80">
        <f t="shared" si="10"/>
        <v>0</v>
      </c>
      <c r="AO66" s="200"/>
      <c r="AP66" s="201"/>
      <c r="AQ66" s="201"/>
      <c r="AR66" s="201"/>
      <c r="AS66" s="201"/>
      <c r="AT66" s="201"/>
      <c r="AU66" s="201"/>
      <c r="AV66" s="201"/>
      <c r="AW66" s="200"/>
      <c r="AX66" s="200"/>
      <c r="AY66" s="200"/>
      <c r="AZ66" s="200"/>
      <c r="BA66" s="200"/>
      <c r="BB66" s="200"/>
      <c r="BC66" s="200"/>
      <c r="BD66" s="200"/>
      <c r="BE66" s="200"/>
      <c r="BF66" s="200"/>
      <c r="BG66" s="200"/>
      <c r="BH66" s="200"/>
      <c r="BI66" s="200"/>
      <c r="BJ66" s="200"/>
      <c r="BK66" s="200"/>
    </row>
    <row r="67" spans="1:63" ht="24" customHeight="1">
      <c r="A67" s="36">
        <f>IF('様式 A-1'!$AL$1="","",'様式 A-1'!$AL$1)</f>
      </c>
      <c r="B67" s="78"/>
      <c r="C67" s="79">
        <f t="shared" si="7"/>
      </c>
      <c r="D67" s="79">
        <f t="shared" si="8"/>
      </c>
      <c r="E67" s="42">
        <f>'様式 A-1'!$D$7</f>
        <v>0</v>
      </c>
      <c r="F67" s="42">
        <f>'様式 A-1'!$D$8</f>
        <v>0</v>
      </c>
      <c r="G67" s="42" t="e">
        <f>'様式 WA-1（集計作業用）'!$D$6</f>
        <v>#N/A</v>
      </c>
      <c r="H67" s="36" t="str">
        <f>IF('様式 A-1'!$AI$1="","",'様式 A-1'!$AI$1)</f>
        <v>南関東</v>
      </c>
      <c r="I67" s="78" t="s">
        <v>265</v>
      </c>
      <c r="J67" s="56"/>
      <c r="K67" s="57"/>
      <c r="L67" s="56"/>
      <c r="M67" s="57"/>
      <c r="N67" s="36" t="s">
        <v>49</v>
      </c>
      <c r="O67" s="35"/>
      <c r="P67" s="436"/>
      <c r="Q67" s="33"/>
      <c r="R67" s="33"/>
      <c r="S67" s="33"/>
      <c r="T67" s="43"/>
      <c r="U67" s="33"/>
      <c r="V67" s="33"/>
      <c r="W67" s="33"/>
      <c r="X67" s="34"/>
      <c r="Y67" s="36">
        <f>IF(X67="","",DATEDIF(X67,'様式 A-1'!$G$2,"Y"))</f>
      </c>
      <c r="Z67" s="33"/>
      <c r="AA67" s="33">
        <f t="shared" si="6"/>
      </c>
      <c r="AB67" s="188"/>
      <c r="AC67" s="188"/>
      <c r="AD67" s="188"/>
      <c r="AE67" s="188"/>
      <c r="AF67" s="188"/>
      <c r="AG67" s="188"/>
      <c r="AH67" s="188"/>
      <c r="AI67" s="102">
        <f t="shared" si="9"/>
        <v>0</v>
      </c>
      <c r="AJ67" s="80">
        <f t="shared" si="2"/>
        <v>0</v>
      </c>
      <c r="AK67" s="80">
        <f t="shared" si="10"/>
        <v>0</v>
      </c>
      <c r="AO67" s="200"/>
      <c r="AP67" s="201"/>
      <c r="AQ67" s="201"/>
      <c r="AR67" s="201"/>
      <c r="AS67" s="201"/>
      <c r="AT67" s="201"/>
      <c r="AU67" s="201"/>
      <c r="AV67" s="201"/>
      <c r="AW67" s="200"/>
      <c r="AX67" s="200"/>
      <c r="AY67" s="200"/>
      <c r="AZ67" s="200"/>
      <c r="BA67" s="200"/>
      <c r="BB67" s="200"/>
      <c r="BC67" s="200"/>
      <c r="BD67" s="200"/>
      <c r="BE67" s="200"/>
      <c r="BF67" s="200"/>
      <c r="BG67" s="200"/>
      <c r="BH67" s="200"/>
      <c r="BI67" s="200"/>
      <c r="BJ67" s="200"/>
      <c r="BK67" s="200"/>
    </row>
    <row r="68" spans="1:63" ht="24" customHeight="1">
      <c r="A68" s="36">
        <f>IF('様式 A-1'!$AL$1="","",'様式 A-1'!$AL$1)</f>
      </c>
      <c r="B68" s="78"/>
      <c r="C68" s="79">
        <f t="shared" si="7"/>
      </c>
      <c r="D68" s="79">
        <f t="shared" si="8"/>
      </c>
      <c r="E68" s="42">
        <f>'様式 A-1'!$D$7</f>
        <v>0</v>
      </c>
      <c r="F68" s="42">
        <f>'様式 A-1'!$D$8</f>
        <v>0</v>
      </c>
      <c r="G68" s="42" t="e">
        <f>'様式 WA-1（集計作業用）'!$D$6</f>
        <v>#N/A</v>
      </c>
      <c r="H68" s="36" t="str">
        <f>IF('様式 A-1'!$AI$1="","",'様式 A-1'!$AI$1)</f>
        <v>南関東</v>
      </c>
      <c r="I68" s="78" t="s">
        <v>266</v>
      </c>
      <c r="J68" s="56"/>
      <c r="K68" s="57"/>
      <c r="L68" s="56"/>
      <c r="M68" s="57"/>
      <c r="N68" s="36" t="s">
        <v>49</v>
      </c>
      <c r="O68" s="35"/>
      <c r="P68" s="436"/>
      <c r="Q68" s="33"/>
      <c r="R68" s="33"/>
      <c r="S68" s="33"/>
      <c r="T68" s="43"/>
      <c r="U68" s="33"/>
      <c r="V68" s="33"/>
      <c r="W68" s="33"/>
      <c r="X68" s="34"/>
      <c r="Y68" s="36">
        <f>IF(X68="","",DATEDIF(X68,'様式 A-1'!$G$2,"Y"))</f>
      </c>
      <c r="Z68" s="33"/>
      <c r="AA68" s="33">
        <f t="shared" si="6"/>
      </c>
      <c r="AB68" s="188"/>
      <c r="AC68" s="188"/>
      <c r="AD68" s="188"/>
      <c r="AE68" s="188"/>
      <c r="AF68" s="188"/>
      <c r="AG68" s="188"/>
      <c r="AH68" s="188"/>
      <c r="AI68" s="102">
        <f t="shared" si="9"/>
        <v>0</v>
      </c>
      <c r="AJ68" s="80">
        <f t="shared" si="2"/>
        <v>0</v>
      </c>
      <c r="AK68" s="80">
        <f t="shared" si="10"/>
        <v>0</v>
      </c>
      <c r="AO68" s="200"/>
      <c r="AP68" s="201"/>
      <c r="AQ68" s="201"/>
      <c r="AR68" s="201"/>
      <c r="AS68" s="201"/>
      <c r="AT68" s="201"/>
      <c r="AU68" s="201"/>
      <c r="AV68" s="201"/>
      <c r="AW68" s="200"/>
      <c r="AX68" s="200"/>
      <c r="AY68" s="200"/>
      <c r="AZ68" s="200"/>
      <c r="BA68" s="200"/>
      <c r="BB68" s="200"/>
      <c r="BC68" s="200"/>
      <c r="BD68" s="200"/>
      <c r="BE68" s="200"/>
      <c r="BF68" s="200"/>
      <c r="BG68" s="200"/>
      <c r="BH68" s="200"/>
      <c r="BI68" s="200"/>
      <c r="BJ68" s="200"/>
      <c r="BK68" s="200"/>
    </row>
    <row r="69" spans="1:63" ht="24" customHeight="1">
      <c r="A69" s="36">
        <f>IF('様式 A-1'!$AL$1="","",'様式 A-1'!$AL$1)</f>
      </c>
      <c r="B69" s="78"/>
      <c r="C69" s="79">
        <f t="shared" si="7"/>
      </c>
      <c r="D69" s="79">
        <f t="shared" si="8"/>
      </c>
      <c r="E69" s="42">
        <f>'様式 A-1'!$D$7</f>
        <v>0</v>
      </c>
      <c r="F69" s="42">
        <f>'様式 A-1'!$D$8</f>
        <v>0</v>
      </c>
      <c r="G69" s="42" t="e">
        <f>'様式 WA-1（集計作業用）'!$D$6</f>
        <v>#N/A</v>
      </c>
      <c r="H69" s="36" t="str">
        <f>IF('様式 A-1'!$AI$1="","",'様式 A-1'!$AI$1)</f>
        <v>南関東</v>
      </c>
      <c r="I69" s="78" t="s">
        <v>267</v>
      </c>
      <c r="J69" s="56"/>
      <c r="K69" s="57"/>
      <c r="L69" s="56"/>
      <c r="M69" s="57"/>
      <c r="N69" s="36" t="s">
        <v>49</v>
      </c>
      <c r="O69" s="35"/>
      <c r="P69" s="436"/>
      <c r="Q69" s="33"/>
      <c r="R69" s="33"/>
      <c r="S69" s="33"/>
      <c r="T69" s="43"/>
      <c r="U69" s="33"/>
      <c r="V69" s="33"/>
      <c r="W69" s="33"/>
      <c r="X69" s="34"/>
      <c r="Y69" s="36">
        <f>IF(X69="","",DATEDIF(X69,'様式 A-1'!$G$2,"Y"))</f>
      </c>
      <c r="Z69" s="33"/>
      <c r="AA69" s="33">
        <f t="shared" si="6"/>
      </c>
      <c r="AB69" s="188"/>
      <c r="AC69" s="188"/>
      <c r="AD69" s="188"/>
      <c r="AE69" s="188"/>
      <c r="AF69" s="188"/>
      <c r="AG69" s="188"/>
      <c r="AH69" s="188"/>
      <c r="AI69" s="102">
        <f t="shared" si="9"/>
        <v>0</v>
      </c>
      <c r="AJ69" s="80">
        <f t="shared" si="2"/>
        <v>0</v>
      </c>
      <c r="AK69" s="80">
        <f t="shared" si="10"/>
        <v>0</v>
      </c>
      <c r="AO69" s="200"/>
      <c r="AP69" s="201"/>
      <c r="AQ69" s="201"/>
      <c r="AR69" s="201"/>
      <c r="AS69" s="201"/>
      <c r="AT69" s="201"/>
      <c r="AU69" s="201"/>
      <c r="AV69" s="201"/>
      <c r="AW69" s="200"/>
      <c r="AX69" s="200"/>
      <c r="AY69" s="200"/>
      <c r="AZ69" s="200"/>
      <c r="BA69" s="200"/>
      <c r="BB69" s="200"/>
      <c r="BC69" s="200"/>
      <c r="BD69" s="200"/>
      <c r="BE69" s="200"/>
      <c r="BF69" s="200"/>
      <c r="BG69" s="200"/>
      <c r="BH69" s="200"/>
      <c r="BI69" s="200"/>
      <c r="BJ69" s="200"/>
      <c r="BK69" s="200"/>
    </row>
    <row r="70" spans="1:63" ht="24" customHeight="1">
      <c r="A70" s="36">
        <f>IF('様式 A-1'!$AL$1="","",'様式 A-1'!$AL$1)</f>
      </c>
      <c r="B70" s="78"/>
      <c r="C70" s="79">
        <f t="shared" si="7"/>
      </c>
      <c r="D70" s="79">
        <f t="shared" si="8"/>
      </c>
      <c r="E70" s="42">
        <f>'様式 A-1'!$D$7</f>
        <v>0</v>
      </c>
      <c r="F70" s="42">
        <f>'様式 A-1'!$D$8</f>
        <v>0</v>
      </c>
      <c r="G70" s="42" t="e">
        <f>'様式 WA-1（集計作業用）'!$D$6</f>
        <v>#N/A</v>
      </c>
      <c r="H70" s="36" t="str">
        <f>IF('様式 A-1'!$AI$1="","",'様式 A-1'!$AI$1)</f>
        <v>南関東</v>
      </c>
      <c r="I70" s="78" t="s">
        <v>268</v>
      </c>
      <c r="J70" s="56"/>
      <c r="K70" s="57"/>
      <c r="L70" s="56"/>
      <c r="M70" s="57"/>
      <c r="N70" s="36" t="s">
        <v>49</v>
      </c>
      <c r="O70" s="35"/>
      <c r="P70" s="436"/>
      <c r="Q70" s="33"/>
      <c r="R70" s="33"/>
      <c r="S70" s="33"/>
      <c r="T70" s="43"/>
      <c r="U70" s="33"/>
      <c r="V70" s="33"/>
      <c r="W70" s="33"/>
      <c r="X70" s="34"/>
      <c r="Y70" s="36">
        <f>IF(X70="","",DATEDIF(X70,'様式 A-1'!$G$2,"Y"))</f>
      </c>
      <c r="Z70" s="33"/>
      <c r="AA70" s="33">
        <f t="shared" si="6"/>
      </c>
      <c r="AB70" s="188"/>
      <c r="AC70" s="188"/>
      <c r="AD70" s="188"/>
      <c r="AE70" s="188"/>
      <c r="AF70" s="188"/>
      <c r="AG70" s="188"/>
      <c r="AH70" s="188"/>
      <c r="AI70" s="102">
        <f t="shared" si="9"/>
        <v>0</v>
      </c>
      <c r="AJ70" s="80">
        <f t="shared" si="2"/>
        <v>0</v>
      </c>
      <c r="AK70" s="80">
        <f t="shared" si="10"/>
        <v>0</v>
      </c>
      <c r="AO70" s="200"/>
      <c r="AP70" s="201"/>
      <c r="AQ70" s="201"/>
      <c r="AR70" s="201"/>
      <c r="AS70" s="201"/>
      <c r="AT70" s="201"/>
      <c r="AU70" s="201"/>
      <c r="AV70" s="201"/>
      <c r="AW70" s="200"/>
      <c r="AX70" s="200"/>
      <c r="AY70" s="200"/>
      <c r="AZ70" s="200"/>
      <c r="BA70" s="200"/>
      <c r="BB70" s="200"/>
      <c r="BC70" s="200"/>
      <c r="BD70" s="200"/>
      <c r="BE70" s="200"/>
      <c r="BF70" s="200"/>
      <c r="BG70" s="200"/>
      <c r="BH70" s="200"/>
      <c r="BI70" s="200"/>
      <c r="BJ70" s="200"/>
      <c r="BK70" s="200"/>
    </row>
    <row r="71" spans="1:63" ht="24" customHeight="1">
      <c r="A71" s="36">
        <f>IF('様式 A-1'!$AL$1="","",'様式 A-1'!$AL$1)</f>
      </c>
      <c r="B71" s="78"/>
      <c r="C71" s="79">
        <f t="shared" si="7"/>
      </c>
      <c r="D71" s="79">
        <f t="shared" si="8"/>
      </c>
      <c r="E71" s="42">
        <f>'様式 A-1'!$D$7</f>
        <v>0</v>
      </c>
      <c r="F71" s="42">
        <f>'様式 A-1'!$D$8</f>
        <v>0</v>
      </c>
      <c r="G71" s="42" t="e">
        <f>'様式 WA-1（集計作業用）'!$D$6</f>
        <v>#N/A</v>
      </c>
      <c r="H71" s="36" t="str">
        <f>IF('様式 A-1'!$AI$1="","",'様式 A-1'!$AI$1)</f>
        <v>南関東</v>
      </c>
      <c r="I71" s="78" t="s">
        <v>269</v>
      </c>
      <c r="J71" s="56"/>
      <c r="K71" s="57"/>
      <c r="L71" s="56"/>
      <c r="M71" s="57"/>
      <c r="N71" s="36" t="s">
        <v>49</v>
      </c>
      <c r="O71" s="35"/>
      <c r="P71" s="436"/>
      <c r="Q71" s="33"/>
      <c r="R71" s="33"/>
      <c r="S71" s="33"/>
      <c r="T71" s="43"/>
      <c r="U71" s="33"/>
      <c r="V71" s="33"/>
      <c r="W71" s="33"/>
      <c r="X71" s="34"/>
      <c r="Y71" s="36">
        <f>IF(X71="","",DATEDIF(X71,'様式 A-1'!$G$2,"Y"))</f>
      </c>
      <c r="Z71" s="33"/>
      <c r="AA71" s="33">
        <f t="shared" si="6"/>
      </c>
      <c r="AB71" s="188"/>
      <c r="AC71" s="188"/>
      <c r="AD71" s="188"/>
      <c r="AE71" s="188"/>
      <c r="AF71" s="188"/>
      <c r="AG71" s="188"/>
      <c r="AH71" s="188"/>
      <c r="AI71" s="102">
        <f t="shared" si="9"/>
        <v>0</v>
      </c>
      <c r="AJ71" s="80">
        <f t="shared" si="2"/>
        <v>0</v>
      </c>
      <c r="AK71" s="80">
        <f t="shared" si="10"/>
        <v>0</v>
      </c>
      <c r="AO71" s="200"/>
      <c r="AP71" s="201"/>
      <c r="AQ71" s="201"/>
      <c r="AR71" s="201"/>
      <c r="AS71" s="201"/>
      <c r="AT71" s="201"/>
      <c r="AU71" s="201"/>
      <c r="AV71" s="201"/>
      <c r="AW71" s="200"/>
      <c r="AX71" s="200"/>
      <c r="AY71" s="200"/>
      <c r="AZ71" s="200"/>
      <c r="BA71" s="200"/>
      <c r="BB71" s="200"/>
      <c r="BC71" s="200"/>
      <c r="BD71" s="200"/>
      <c r="BE71" s="200"/>
      <c r="BF71" s="200"/>
      <c r="BG71" s="200"/>
      <c r="BH71" s="200"/>
      <c r="BI71" s="200"/>
      <c r="BJ71" s="200"/>
      <c r="BK71" s="200"/>
    </row>
    <row r="72" spans="1:63" ht="24" customHeight="1">
      <c r="A72" s="36">
        <f>IF('様式 A-1'!$AL$1="","",'様式 A-1'!$AL$1)</f>
      </c>
      <c r="B72" s="78"/>
      <c r="C72" s="79">
        <f t="shared" si="7"/>
      </c>
      <c r="D72" s="79">
        <f t="shared" si="8"/>
      </c>
      <c r="E72" s="42">
        <f>'様式 A-1'!$D$7</f>
        <v>0</v>
      </c>
      <c r="F72" s="42">
        <f>'様式 A-1'!$D$8</f>
        <v>0</v>
      </c>
      <c r="G72" s="42" t="e">
        <f>'様式 WA-1（集計作業用）'!$D$6</f>
        <v>#N/A</v>
      </c>
      <c r="H72" s="36" t="str">
        <f>IF('様式 A-1'!$AI$1="","",'様式 A-1'!$AI$1)</f>
        <v>南関東</v>
      </c>
      <c r="I72" s="78" t="s">
        <v>270</v>
      </c>
      <c r="J72" s="56"/>
      <c r="K72" s="57"/>
      <c r="L72" s="56"/>
      <c r="M72" s="57"/>
      <c r="N72" s="36" t="s">
        <v>49</v>
      </c>
      <c r="O72" s="35"/>
      <c r="P72" s="436"/>
      <c r="Q72" s="33"/>
      <c r="R72" s="33"/>
      <c r="S72" s="33"/>
      <c r="T72" s="43"/>
      <c r="U72" s="33"/>
      <c r="V72" s="33"/>
      <c r="W72" s="33"/>
      <c r="X72" s="34"/>
      <c r="Y72" s="36">
        <f>IF(X72="","",DATEDIF(X72,'様式 A-1'!$G$2,"Y"))</f>
      </c>
      <c r="Z72" s="33"/>
      <c r="AA72" s="33">
        <f t="shared" si="6"/>
      </c>
      <c r="AB72" s="188"/>
      <c r="AC72" s="188"/>
      <c r="AD72" s="188"/>
      <c r="AE72" s="188"/>
      <c r="AF72" s="188"/>
      <c r="AG72" s="188"/>
      <c r="AH72" s="188"/>
      <c r="AI72" s="102">
        <f t="shared" si="9"/>
        <v>0</v>
      </c>
      <c r="AJ72" s="80">
        <f t="shared" si="2"/>
        <v>0</v>
      </c>
      <c r="AK72" s="80">
        <f t="shared" si="10"/>
        <v>0</v>
      </c>
      <c r="AO72" s="200"/>
      <c r="AP72" s="201"/>
      <c r="AQ72" s="201"/>
      <c r="AR72" s="201"/>
      <c r="AS72" s="201"/>
      <c r="AT72" s="201"/>
      <c r="AU72" s="201"/>
      <c r="AV72" s="201"/>
      <c r="AW72" s="200"/>
      <c r="AX72" s="200"/>
      <c r="AY72" s="200"/>
      <c r="AZ72" s="200"/>
      <c r="BA72" s="200"/>
      <c r="BB72" s="200"/>
      <c r="BC72" s="200"/>
      <c r="BD72" s="200"/>
      <c r="BE72" s="200"/>
      <c r="BF72" s="200"/>
      <c r="BG72" s="200"/>
      <c r="BH72" s="200"/>
      <c r="BI72" s="200"/>
      <c r="BJ72" s="200"/>
      <c r="BK72" s="200"/>
    </row>
    <row r="73" spans="1:63" ht="24" customHeight="1">
      <c r="A73" s="36">
        <f>IF('様式 A-1'!$AL$1="","",'様式 A-1'!$AL$1)</f>
      </c>
      <c r="B73" s="78"/>
      <c r="C73" s="79">
        <f t="shared" si="7"/>
      </c>
      <c r="D73" s="79">
        <f t="shared" si="8"/>
      </c>
      <c r="E73" s="42">
        <f>'様式 A-1'!$D$7</f>
        <v>0</v>
      </c>
      <c r="F73" s="42">
        <f>'様式 A-1'!$D$8</f>
        <v>0</v>
      </c>
      <c r="G73" s="42" t="e">
        <f>'様式 WA-1（集計作業用）'!$D$6</f>
        <v>#N/A</v>
      </c>
      <c r="H73" s="36" t="str">
        <f>IF('様式 A-1'!$AI$1="","",'様式 A-1'!$AI$1)</f>
        <v>南関東</v>
      </c>
      <c r="I73" s="78" t="s">
        <v>271</v>
      </c>
      <c r="J73" s="56"/>
      <c r="K73" s="57"/>
      <c r="L73" s="56"/>
      <c r="M73" s="57"/>
      <c r="N73" s="36" t="s">
        <v>49</v>
      </c>
      <c r="O73" s="35"/>
      <c r="P73" s="436"/>
      <c r="Q73" s="33"/>
      <c r="R73" s="33"/>
      <c r="S73" s="33"/>
      <c r="T73" s="43"/>
      <c r="U73" s="33"/>
      <c r="V73" s="33"/>
      <c r="W73" s="33"/>
      <c r="X73" s="34"/>
      <c r="Y73" s="36">
        <f>IF(X73="","",DATEDIF(X73,'様式 A-1'!$G$2,"Y"))</f>
      </c>
      <c r="Z73" s="33"/>
      <c r="AA73" s="33">
        <f t="shared" si="6"/>
      </c>
      <c r="AB73" s="188"/>
      <c r="AC73" s="188"/>
      <c r="AD73" s="188"/>
      <c r="AE73" s="188"/>
      <c r="AF73" s="188"/>
      <c r="AG73" s="188"/>
      <c r="AH73" s="188"/>
      <c r="AI73" s="102">
        <f t="shared" si="9"/>
        <v>0</v>
      </c>
      <c r="AJ73" s="80">
        <f t="shared" si="2"/>
        <v>0</v>
      </c>
      <c r="AK73" s="80">
        <f t="shared" si="10"/>
        <v>0</v>
      </c>
      <c r="AO73" s="200"/>
      <c r="AP73" s="201"/>
      <c r="AQ73" s="201"/>
      <c r="AR73" s="201"/>
      <c r="AS73" s="201"/>
      <c r="AT73" s="201"/>
      <c r="AU73" s="201"/>
      <c r="AV73" s="201"/>
      <c r="AW73" s="200"/>
      <c r="AX73" s="200"/>
      <c r="AY73" s="200"/>
      <c r="AZ73" s="200"/>
      <c r="BA73" s="200"/>
      <c r="BB73" s="200"/>
      <c r="BC73" s="200"/>
      <c r="BD73" s="200"/>
      <c r="BE73" s="200"/>
      <c r="BF73" s="200"/>
      <c r="BG73" s="200"/>
      <c r="BH73" s="200"/>
      <c r="BI73" s="200"/>
      <c r="BJ73" s="200"/>
      <c r="BK73" s="200"/>
    </row>
    <row r="74" spans="1:63" ht="24" customHeight="1">
      <c r="A74" s="36">
        <f>IF('様式 A-1'!$AL$1="","",'様式 A-1'!$AL$1)</f>
      </c>
      <c r="B74" s="78"/>
      <c r="C74" s="79">
        <f t="shared" si="7"/>
      </c>
      <c r="D74" s="79">
        <f t="shared" si="8"/>
      </c>
      <c r="E74" s="42">
        <f>'様式 A-1'!$D$7</f>
        <v>0</v>
      </c>
      <c r="F74" s="42">
        <f>'様式 A-1'!$D$8</f>
        <v>0</v>
      </c>
      <c r="G74" s="42" t="e">
        <f>'様式 WA-1（集計作業用）'!$D$6</f>
        <v>#N/A</v>
      </c>
      <c r="H74" s="36" t="str">
        <f>IF('様式 A-1'!$AI$1="","",'様式 A-1'!$AI$1)</f>
        <v>南関東</v>
      </c>
      <c r="I74" s="78" t="s">
        <v>272</v>
      </c>
      <c r="J74" s="56"/>
      <c r="K74" s="57"/>
      <c r="L74" s="56"/>
      <c r="M74" s="57"/>
      <c r="N74" s="36" t="s">
        <v>49</v>
      </c>
      <c r="O74" s="35"/>
      <c r="P74" s="436"/>
      <c r="Q74" s="33"/>
      <c r="R74" s="33"/>
      <c r="S74" s="33"/>
      <c r="T74" s="43"/>
      <c r="U74" s="33"/>
      <c r="V74" s="33"/>
      <c r="W74" s="33"/>
      <c r="X74" s="34"/>
      <c r="Y74" s="36">
        <f>IF(X74="","",DATEDIF(X74,'様式 A-1'!$G$2,"Y"))</f>
      </c>
      <c r="Z74" s="33"/>
      <c r="AA74" s="33">
        <f aca="true" t="shared" si="11" ref="AA74:AA105">IF(AND(J74&lt;&gt;"",OR(K74="",L74="",M74="",O74="",P74="",T74="",W74="",X74="",Z74="")),"×情報不足","")</f>
      </c>
      <c r="AB74" s="188"/>
      <c r="AC74" s="188"/>
      <c r="AD74" s="188"/>
      <c r="AE74" s="188"/>
      <c r="AF74" s="188"/>
      <c r="AG74" s="188"/>
      <c r="AH74" s="188"/>
      <c r="AI74" s="102">
        <f t="shared" si="9"/>
        <v>0</v>
      </c>
      <c r="AJ74" s="80">
        <f t="shared" si="2"/>
        <v>0</v>
      </c>
      <c r="AK74" s="80">
        <f t="shared" si="10"/>
        <v>0</v>
      </c>
      <c r="AO74" s="200"/>
      <c r="AP74" s="201"/>
      <c r="AQ74" s="201"/>
      <c r="AR74" s="201"/>
      <c r="AS74" s="201"/>
      <c r="AT74" s="201"/>
      <c r="AU74" s="201"/>
      <c r="AV74" s="201"/>
      <c r="AW74" s="200"/>
      <c r="AX74" s="200"/>
      <c r="AY74" s="200"/>
      <c r="AZ74" s="200"/>
      <c r="BA74" s="200"/>
      <c r="BB74" s="200"/>
      <c r="BC74" s="200"/>
      <c r="BD74" s="200"/>
      <c r="BE74" s="200"/>
      <c r="BF74" s="200"/>
      <c r="BG74" s="200"/>
      <c r="BH74" s="200"/>
      <c r="BI74" s="200"/>
      <c r="BJ74" s="200"/>
      <c r="BK74" s="200"/>
    </row>
    <row r="75" spans="1:63" ht="24" customHeight="1">
      <c r="A75" s="36">
        <f>IF('様式 A-1'!$AL$1="","",'様式 A-1'!$AL$1)</f>
      </c>
      <c r="B75" s="78"/>
      <c r="C75" s="79">
        <f t="shared" si="7"/>
      </c>
      <c r="D75" s="79">
        <f t="shared" si="8"/>
      </c>
      <c r="E75" s="42">
        <f>'様式 A-1'!$D$7</f>
        <v>0</v>
      </c>
      <c r="F75" s="42">
        <f>'様式 A-1'!$D$8</f>
        <v>0</v>
      </c>
      <c r="G75" s="42" t="e">
        <f>'様式 WA-1（集計作業用）'!$D$6</f>
        <v>#N/A</v>
      </c>
      <c r="H75" s="36" t="str">
        <f>IF('様式 A-1'!$AI$1="","",'様式 A-1'!$AI$1)</f>
        <v>南関東</v>
      </c>
      <c r="I75" s="78" t="s">
        <v>273</v>
      </c>
      <c r="J75" s="56"/>
      <c r="K75" s="57"/>
      <c r="L75" s="56"/>
      <c r="M75" s="57"/>
      <c r="N75" s="36" t="s">
        <v>49</v>
      </c>
      <c r="O75" s="35"/>
      <c r="P75" s="436"/>
      <c r="Q75" s="33"/>
      <c r="R75" s="33"/>
      <c r="S75" s="33"/>
      <c r="T75" s="43"/>
      <c r="U75" s="33"/>
      <c r="V75" s="33"/>
      <c r="W75" s="33"/>
      <c r="X75" s="34"/>
      <c r="Y75" s="36">
        <f>IF(X75="","",DATEDIF(X75,'様式 A-1'!$G$2,"Y"))</f>
      </c>
      <c r="Z75" s="33"/>
      <c r="AA75" s="33">
        <f t="shared" si="11"/>
      </c>
      <c r="AB75" s="188"/>
      <c r="AC75" s="188"/>
      <c r="AD75" s="188"/>
      <c r="AE75" s="188"/>
      <c r="AF75" s="188"/>
      <c r="AG75" s="188"/>
      <c r="AH75" s="188"/>
      <c r="AI75" s="102">
        <f t="shared" si="9"/>
        <v>0</v>
      </c>
      <c r="AJ75" s="80">
        <f t="shared" si="2"/>
        <v>0</v>
      </c>
      <c r="AK75" s="80">
        <f t="shared" si="10"/>
        <v>0</v>
      </c>
      <c r="AO75" s="200"/>
      <c r="AP75" s="201"/>
      <c r="AQ75" s="201"/>
      <c r="AR75" s="201"/>
      <c r="AS75" s="201"/>
      <c r="AT75" s="201"/>
      <c r="AU75" s="201"/>
      <c r="AV75" s="201"/>
      <c r="AW75" s="200"/>
      <c r="AX75" s="200"/>
      <c r="AY75" s="200"/>
      <c r="AZ75" s="200"/>
      <c r="BA75" s="200"/>
      <c r="BB75" s="200"/>
      <c r="BC75" s="200"/>
      <c r="BD75" s="200"/>
      <c r="BE75" s="200"/>
      <c r="BF75" s="200"/>
      <c r="BG75" s="200"/>
      <c r="BH75" s="200"/>
      <c r="BI75" s="200"/>
      <c r="BJ75" s="200"/>
      <c r="BK75" s="200"/>
    </row>
    <row r="76" spans="1:63" ht="24" customHeight="1">
      <c r="A76" s="36">
        <f>IF('様式 A-1'!$AL$1="","",'様式 A-1'!$AL$1)</f>
      </c>
      <c r="B76" s="78"/>
      <c r="C76" s="79">
        <f t="shared" si="7"/>
      </c>
      <c r="D76" s="79">
        <f t="shared" si="8"/>
      </c>
      <c r="E76" s="42">
        <f>'様式 A-1'!$D$7</f>
        <v>0</v>
      </c>
      <c r="F76" s="42">
        <f>'様式 A-1'!$D$8</f>
        <v>0</v>
      </c>
      <c r="G76" s="42" t="e">
        <f>'様式 WA-1（集計作業用）'!$D$6</f>
        <v>#N/A</v>
      </c>
      <c r="H76" s="36" t="str">
        <f>IF('様式 A-1'!$AI$1="","",'様式 A-1'!$AI$1)</f>
        <v>南関東</v>
      </c>
      <c r="I76" s="78" t="s">
        <v>274</v>
      </c>
      <c r="J76" s="56"/>
      <c r="K76" s="57"/>
      <c r="L76" s="56"/>
      <c r="M76" s="57"/>
      <c r="N76" s="36" t="s">
        <v>49</v>
      </c>
      <c r="O76" s="35"/>
      <c r="P76" s="436"/>
      <c r="Q76" s="33"/>
      <c r="R76" s="33"/>
      <c r="S76" s="33"/>
      <c r="T76" s="43"/>
      <c r="U76" s="33"/>
      <c r="V76" s="33"/>
      <c r="W76" s="33"/>
      <c r="X76" s="34"/>
      <c r="Y76" s="36">
        <f>IF(X76="","",DATEDIF(X76,'様式 A-1'!$G$2,"Y"))</f>
      </c>
      <c r="Z76" s="33"/>
      <c r="AA76" s="33">
        <f t="shared" si="11"/>
      </c>
      <c r="AB76" s="188"/>
      <c r="AC76" s="188"/>
      <c r="AD76" s="188"/>
      <c r="AE76" s="188"/>
      <c r="AF76" s="188"/>
      <c r="AG76" s="188"/>
      <c r="AH76" s="188"/>
      <c r="AI76" s="102">
        <f t="shared" si="9"/>
        <v>0</v>
      </c>
      <c r="AJ76" s="80">
        <f t="shared" si="2"/>
        <v>0</v>
      </c>
      <c r="AK76" s="80">
        <f t="shared" si="10"/>
        <v>0</v>
      </c>
      <c r="AO76" s="200"/>
      <c r="AP76" s="201"/>
      <c r="AQ76" s="201"/>
      <c r="AR76" s="201"/>
      <c r="AS76" s="201"/>
      <c r="AT76" s="201"/>
      <c r="AU76" s="201"/>
      <c r="AV76" s="201"/>
      <c r="AW76" s="200"/>
      <c r="AX76" s="200"/>
      <c r="AY76" s="200"/>
      <c r="AZ76" s="200"/>
      <c r="BA76" s="200"/>
      <c r="BB76" s="200"/>
      <c r="BC76" s="200"/>
      <c r="BD76" s="200"/>
      <c r="BE76" s="200"/>
      <c r="BF76" s="200"/>
      <c r="BG76" s="200"/>
      <c r="BH76" s="200"/>
      <c r="BI76" s="200"/>
      <c r="BJ76" s="200"/>
      <c r="BK76" s="200"/>
    </row>
    <row r="77" spans="1:63" ht="24" customHeight="1">
      <c r="A77" s="36">
        <f>IF('様式 A-1'!$AL$1="","",'様式 A-1'!$AL$1)</f>
      </c>
      <c r="B77" s="78"/>
      <c r="C77" s="79">
        <f t="shared" si="7"/>
      </c>
      <c r="D77" s="79">
        <f t="shared" si="8"/>
      </c>
      <c r="E77" s="42">
        <f>'様式 A-1'!$D$7</f>
        <v>0</v>
      </c>
      <c r="F77" s="42">
        <f>'様式 A-1'!$D$8</f>
        <v>0</v>
      </c>
      <c r="G77" s="42" t="e">
        <f>'様式 WA-1（集計作業用）'!$D$6</f>
        <v>#N/A</v>
      </c>
      <c r="H77" s="36" t="str">
        <f>IF('様式 A-1'!$AI$1="","",'様式 A-1'!$AI$1)</f>
        <v>南関東</v>
      </c>
      <c r="I77" s="78" t="s">
        <v>275</v>
      </c>
      <c r="J77" s="56"/>
      <c r="K77" s="57"/>
      <c r="L77" s="56"/>
      <c r="M77" s="57"/>
      <c r="N77" s="36" t="s">
        <v>49</v>
      </c>
      <c r="O77" s="35"/>
      <c r="P77" s="436"/>
      <c r="Q77" s="33"/>
      <c r="R77" s="33"/>
      <c r="S77" s="33"/>
      <c r="T77" s="43"/>
      <c r="U77" s="33"/>
      <c r="V77" s="33"/>
      <c r="W77" s="33"/>
      <c r="X77" s="34"/>
      <c r="Y77" s="36">
        <f>IF(X77="","",DATEDIF(X77,'様式 A-1'!$G$2,"Y"))</f>
      </c>
      <c r="Z77" s="33"/>
      <c r="AA77" s="33">
        <f t="shared" si="11"/>
      </c>
      <c r="AB77" s="188"/>
      <c r="AC77" s="188"/>
      <c r="AD77" s="188"/>
      <c r="AE77" s="188"/>
      <c r="AF77" s="188"/>
      <c r="AG77" s="188"/>
      <c r="AH77" s="188"/>
      <c r="AI77" s="102">
        <f t="shared" si="9"/>
        <v>0</v>
      </c>
      <c r="AJ77" s="80">
        <f t="shared" si="2"/>
        <v>0</v>
      </c>
      <c r="AK77" s="80">
        <f t="shared" si="10"/>
        <v>0</v>
      </c>
      <c r="AO77" s="200"/>
      <c r="AP77" s="201"/>
      <c r="AQ77" s="201"/>
      <c r="AR77" s="201"/>
      <c r="AS77" s="201"/>
      <c r="AT77" s="201"/>
      <c r="AU77" s="201"/>
      <c r="AV77" s="201"/>
      <c r="AW77" s="200"/>
      <c r="AX77" s="200"/>
      <c r="AY77" s="200"/>
      <c r="AZ77" s="200"/>
      <c r="BA77" s="200"/>
      <c r="BB77" s="200"/>
      <c r="BC77" s="200"/>
      <c r="BD77" s="200"/>
      <c r="BE77" s="200"/>
      <c r="BF77" s="200"/>
      <c r="BG77" s="200"/>
      <c r="BH77" s="200"/>
      <c r="BI77" s="200"/>
      <c r="BJ77" s="200"/>
      <c r="BK77" s="200"/>
    </row>
    <row r="78" spans="1:63" ht="24" customHeight="1">
      <c r="A78" s="36">
        <f>IF('様式 A-1'!$AL$1="","",'様式 A-1'!$AL$1)</f>
      </c>
      <c r="B78" s="78"/>
      <c r="C78" s="79">
        <f t="shared" si="7"/>
      </c>
      <c r="D78" s="79">
        <f t="shared" si="8"/>
      </c>
      <c r="E78" s="42">
        <f>'様式 A-1'!$D$7</f>
        <v>0</v>
      </c>
      <c r="F78" s="42">
        <f>'様式 A-1'!$D$8</f>
        <v>0</v>
      </c>
      <c r="G78" s="42" t="e">
        <f>'様式 WA-1（集計作業用）'!$D$6</f>
        <v>#N/A</v>
      </c>
      <c r="H78" s="36" t="str">
        <f>IF('様式 A-1'!$AI$1="","",'様式 A-1'!$AI$1)</f>
        <v>南関東</v>
      </c>
      <c r="I78" s="78" t="s">
        <v>276</v>
      </c>
      <c r="J78" s="56"/>
      <c r="K78" s="57"/>
      <c r="L78" s="56"/>
      <c r="M78" s="57"/>
      <c r="N78" s="36" t="s">
        <v>49</v>
      </c>
      <c r="O78" s="35"/>
      <c r="P78" s="436"/>
      <c r="Q78" s="33"/>
      <c r="R78" s="33"/>
      <c r="S78" s="33"/>
      <c r="T78" s="43"/>
      <c r="U78" s="33"/>
      <c r="V78" s="33"/>
      <c r="W78" s="33"/>
      <c r="X78" s="34"/>
      <c r="Y78" s="36">
        <f>IF(X78="","",DATEDIF(X78,'様式 A-1'!$G$2,"Y"))</f>
      </c>
      <c r="Z78" s="33"/>
      <c r="AA78" s="33">
        <f t="shared" si="11"/>
      </c>
      <c r="AB78" s="188"/>
      <c r="AC78" s="188"/>
      <c r="AD78" s="188"/>
      <c r="AE78" s="188"/>
      <c r="AF78" s="188"/>
      <c r="AG78" s="188"/>
      <c r="AH78" s="188"/>
      <c r="AI78" s="102">
        <f t="shared" si="9"/>
        <v>0</v>
      </c>
      <c r="AJ78" s="80">
        <f t="shared" si="2"/>
        <v>0</v>
      </c>
      <c r="AK78" s="80">
        <f t="shared" si="10"/>
        <v>0</v>
      </c>
      <c r="AO78" s="200"/>
      <c r="AP78" s="201"/>
      <c r="AQ78" s="201"/>
      <c r="AR78" s="201"/>
      <c r="AS78" s="201"/>
      <c r="AT78" s="201"/>
      <c r="AU78" s="201"/>
      <c r="AV78" s="201"/>
      <c r="AW78" s="200"/>
      <c r="AX78" s="200"/>
      <c r="AY78" s="200"/>
      <c r="AZ78" s="200"/>
      <c r="BA78" s="200"/>
      <c r="BB78" s="200"/>
      <c r="BC78" s="200"/>
      <c r="BD78" s="200"/>
      <c r="BE78" s="200"/>
      <c r="BF78" s="200"/>
      <c r="BG78" s="200"/>
      <c r="BH78" s="200"/>
      <c r="BI78" s="200"/>
      <c r="BJ78" s="200"/>
      <c r="BK78" s="200"/>
    </row>
    <row r="79" spans="1:63" ht="24" customHeight="1">
      <c r="A79" s="36">
        <f>IF('様式 A-1'!$AL$1="","",'様式 A-1'!$AL$1)</f>
      </c>
      <c r="B79" s="78"/>
      <c r="C79" s="79">
        <f t="shared" si="7"/>
      </c>
      <c r="D79" s="79">
        <f t="shared" si="8"/>
      </c>
      <c r="E79" s="42">
        <f>'様式 A-1'!$D$7</f>
        <v>0</v>
      </c>
      <c r="F79" s="42">
        <f>'様式 A-1'!$D$8</f>
        <v>0</v>
      </c>
      <c r="G79" s="42" t="e">
        <f>'様式 WA-1（集計作業用）'!$D$6</f>
        <v>#N/A</v>
      </c>
      <c r="H79" s="36" t="str">
        <f>IF('様式 A-1'!$AI$1="","",'様式 A-1'!$AI$1)</f>
        <v>南関東</v>
      </c>
      <c r="I79" s="78" t="s">
        <v>277</v>
      </c>
      <c r="J79" s="56"/>
      <c r="K79" s="57"/>
      <c r="L79" s="56"/>
      <c r="M79" s="57"/>
      <c r="N79" s="36" t="s">
        <v>49</v>
      </c>
      <c r="O79" s="35"/>
      <c r="P79" s="436"/>
      <c r="Q79" s="33"/>
      <c r="R79" s="33"/>
      <c r="S79" s="33"/>
      <c r="T79" s="43"/>
      <c r="U79" s="33"/>
      <c r="V79" s="33"/>
      <c r="W79" s="33"/>
      <c r="X79" s="34"/>
      <c r="Y79" s="36">
        <f>IF(X79="","",DATEDIF(X79,'様式 A-1'!$G$2,"Y"))</f>
      </c>
      <c r="Z79" s="33"/>
      <c r="AA79" s="33">
        <f t="shared" si="11"/>
      </c>
      <c r="AB79" s="188"/>
      <c r="AC79" s="188"/>
      <c r="AD79" s="188"/>
      <c r="AE79" s="188"/>
      <c r="AF79" s="188"/>
      <c r="AG79" s="188"/>
      <c r="AH79" s="188"/>
      <c r="AI79" s="102">
        <f t="shared" si="9"/>
        <v>0</v>
      </c>
      <c r="AJ79" s="80">
        <f t="shared" si="2"/>
        <v>0</v>
      </c>
      <c r="AK79" s="80">
        <f t="shared" si="10"/>
        <v>0</v>
      </c>
      <c r="AO79" s="200"/>
      <c r="AP79" s="201"/>
      <c r="AQ79" s="201"/>
      <c r="AR79" s="201"/>
      <c r="AS79" s="201"/>
      <c r="AT79" s="201"/>
      <c r="AU79" s="201"/>
      <c r="AV79" s="201"/>
      <c r="AW79" s="200"/>
      <c r="AX79" s="200"/>
      <c r="AY79" s="200"/>
      <c r="AZ79" s="200"/>
      <c r="BA79" s="200"/>
      <c r="BB79" s="200"/>
      <c r="BC79" s="200"/>
      <c r="BD79" s="200"/>
      <c r="BE79" s="200"/>
      <c r="BF79" s="200"/>
      <c r="BG79" s="200"/>
      <c r="BH79" s="200"/>
      <c r="BI79" s="200"/>
      <c r="BJ79" s="200"/>
      <c r="BK79" s="200"/>
    </row>
    <row r="80" spans="1:63" ht="24" customHeight="1">
      <c r="A80" s="36">
        <f>IF('様式 A-1'!$AL$1="","",'様式 A-1'!$AL$1)</f>
      </c>
      <c r="B80" s="78"/>
      <c r="C80" s="79">
        <f t="shared" si="7"/>
      </c>
      <c r="D80" s="79">
        <f t="shared" si="8"/>
      </c>
      <c r="E80" s="42">
        <f>'様式 A-1'!$D$7</f>
        <v>0</v>
      </c>
      <c r="F80" s="42">
        <f>'様式 A-1'!$D$8</f>
        <v>0</v>
      </c>
      <c r="G80" s="42" t="e">
        <f>'様式 WA-1（集計作業用）'!$D$6</f>
        <v>#N/A</v>
      </c>
      <c r="H80" s="36" t="str">
        <f>IF('様式 A-1'!$AI$1="","",'様式 A-1'!$AI$1)</f>
        <v>南関東</v>
      </c>
      <c r="I80" s="78" t="s">
        <v>278</v>
      </c>
      <c r="J80" s="56"/>
      <c r="K80" s="57"/>
      <c r="L80" s="56"/>
      <c r="M80" s="57"/>
      <c r="N80" s="36" t="s">
        <v>49</v>
      </c>
      <c r="O80" s="35"/>
      <c r="P80" s="436"/>
      <c r="Q80" s="33"/>
      <c r="R80" s="33"/>
      <c r="S80" s="33"/>
      <c r="T80" s="43"/>
      <c r="U80" s="33"/>
      <c r="V80" s="33"/>
      <c r="W80" s="33"/>
      <c r="X80" s="34"/>
      <c r="Y80" s="36">
        <f>IF(X80="","",DATEDIF(X80,'様式 A-1'!$G$2,"Y"))</f>
      </c>
      <c r="Z80" s="33"/>
      <c r="AA80" s="33">
        <f t="shared" si="11"/>
      </c>
      <c r="AB80" s="188"/>
      <c r="AC80" s="188"/>
      <c r="AD80" s="188"/>
      <c r="AE80" s="188"/>
      <c r="AF80" s="188"/>
      <c r="AG80" s="188"/>
      <c r="AH80" s="188"/>
      <c r="AI80" s="102">
        <f t="shared" si="9"/>
        <v>0</v>
      </c>
      <c r="AJ80" s="80">
        <f t="shared" si="2"/>
        <v>0</v>
      </c>
      <c r="AK80" s="80">
        <f t="shared" si="10"/>
        <v>0</v>
      </c>
      <c r="AO80" s="200"/>
      <c r="AP80" s="201"/>
      <c r="AQ80" s="201"/>
      <c r="AR80" s="201"/>
      <c r="AS80" s="201"/>
      <c r="AT80" s="201"/>
      <c r="AU80" s="201"/>
      <c r="AV80" s="201"/>
      <c r="AW80" s="200"/>
      <c r="AX80" s="200"/>
      <c r="AY80" s="200"/>
      <c r="AZ80" s="200"/>
      <c r="BA80" s="200"/>
      <c r="BB80" s="200"/>
      <c r="BC80" s="200"/>
      <c r="BD80" s="200"/>
      <c r="BE80" s="200"/>
      <c r="BF80" s="200"/>
      <c r="BG80" s="200"/>
      <c r="BH80" s="200"/>
      <c r="BI80" s="200"/>
      <c r="BJ80" s="200"/>
      <c r="BK80" s="200"/>
    </row>
    <row r="81" spans="1:63" ht="24" customHeight="1">
      <c r="A81" s="36">
        <f>IF('様式 A-1'!$AL$1="","",'様式 A-1'!$AL$1)</f>
      </c>
      <c r="B81" s="78"/>
      <c r="C81" s="79">
        <f t="shared" si="7"/>
      </c>
      <c r="D81" s="79">
        <f t="shared" si="8"/>
      </c>
      <c r="E81" s="42">
        <f>'様式 A-1'!$D$7</f>
        <v>0</v>
      </c>
      <c r="F81" s="42">
        <f>'様式 A-1'!$D$8</f>
        <v>0</v>
      </c>
      <c r="G81" s="42" t="e">
        <f>'様式 WA-1（集計作業用）'!$D$6</f>
        <v>#N/A</v>
      </c>
      <c r="H81" s="36" t="str">
        <f>IF('様式 A-1'!$AI$1="","",'様式 A-1'!$AI$1)</f>
        <v>南関東</v>
      </c>
      <c r="I81" s="78" t="s">
        <v>279</v>
      </c>
      <c r="J81" s="56"/>
      <c r="K81" s="57"/>
      <c r="L81" s="56"/>
      <c r="M81" s="57"/>
      <c r="N81" s="36" t="s">
        <v>49</v>
      </c>
      <c r="O81" s="35"/>
      <c r="P81" s="436"/>
      <c r="Q81" s="33"/>
      <c r="R81" s="33"/>
      <c r="S81" s="33"/>
      <c r="T81" s="43"/>
      <c r="U81" s="33"/>
      <c r="V81" s="33"/>
      <c r="W81" s="33"/>
      <c r="X81" s="34"/>
      <c r="Y81" s="36">
        <f>IF(X81="","",DATEDIF(X81,'様式 A-1'!$G$2,"Y"))</f>
      </c>
      <c r="Z81" s="33"/>
      <c r="AA81" s="33">
        <f t="shared" si="11"/>
      </c>
      <c r="AB81" s="188"/>
      <c r="AC81" s="188"/>
      <c r="AD81" s="188"/>
      <c r="AE81" s="188"/>
      <c r="AF81" s="188"/>
      <c r="AG81" s="188"/>
      <c r="AH81" s="188"/>
      <c r="AI81" s="102">
        <f t="shared" si="9"/>
        <v>0</v>
      </c>
      <c r="AJ81" s="80">
        <f t="shared" si="2"/>
        <v>0</v>
      </c>
      <c r="AK81" s="80">
        <f t="shared" si="10"/>
        <v>0</v>
      </c>
      <c r="AO81" s="200"/>
      <c r="AP81" s="201"/>
      <c r="AQ81" s="201"/>
      <c r="AR81" s="201"/>
      <c r="AS81" s="201"/>
      <c r="AT81" s="201"/>
      <c r="AU81" s="201"/>
      <c r="AV81" s="201"/>
      <c r="AW81" s="200"/>
      <c r="AX81" s="200"/>
      <c r="AY81" s="200"/>
      <c r="AZ81" s="200"/>
      <c r="BA81" s="200"/>
      <c r="BB81" s="200"/>
      <c r="BC81" s="200"/>
      <c r="BD81" s="200"/>
      <c r="BE81" s="200"/>
      <c r="BF81" s="200"/>
      <c r="BG81" s="200"/>
      <c r="BH81" s="200"/>
      <c r="BI81" s="200"/>
      <c r="BJ81" s="200"/>
      <c r="BK81" s="200"/>
    </row>
    <row r="82" spans="1:63" ht="24" customHeight="1">
      <c r="A82" s="36">
        <f>IF('様式 A-1'!$AL$1="","",'様式 A-1'!$AL$1)</f>
      </c>
      <c r="B82" s="78"/>
      <c r="C82" s="79">
        <f t="shared" si="7"/>
      </c>
      <c r="D82" s="79">
        <f t="shared" si="8"/>
      </c>
      <c r="E82" s="42">
        <f>'様式 A-1'!$D$7</f>
        <v>0</v>
      </c>
      <c r="F82" s="42">
        <f>'様式 A-1'!$D$8</f>
        <v>0</v>
      </c>
      <c r="G82" s="42" t="e">
        <f>'様式 WA-1（集計作業用）'!$D$6</f>
        <v>#N/A</v>
      </c>
      <c r="H82" s="36" t="str">
        <f>IF('様式 A-1'!$AI$1="","",'様式 A-1'!$AI$1)</f>
        <v>南関東</v>
      </c>
      <c r="I82" s="78" t="s">
        <v>280</v>
      </c>
      <c r="J82" s="56"/>
      <c r="K82" s="57"/>
      <c r="L82" s="56"/>
      <c r="M82" s="57"/>
      <c r="N82" s="36" t="s">
        <v>49</v>
      </c>
      <c r="O82" s="35"/>
      <c r="P82" s="436"/>
      <c r="Q82" s="33"/>
      <c r="R82" s="33"/>
      <c r="S82" s="33"/>
      <c r="T82" s="43"/>
      <c r="U82" s="33"/>
      <c r="V82" s="33"/>
      <c r="W82" s="33"/>
      <c r="X82" s="34"/>
      <c r="Y82" s="36">
        <f>IF(X82="","",DATEDIF(X82,'様式 A-1'!$G$2,"Y"))</f>
      </c>
      <c r="Z82" s="33"/>
      <c r="AA82" s="33">
        <f t="shared" si="11"/>
      </c>
      <c r="AB82" s="188"/>
      <c r="AC82" s="188"/>
      <c r="AD82" s="188"/>
      <c r="AE82" s="188"/>
      <c r="AF82" s="188"/>
      <c r="AG82" s="188"/>
      <c r="AH82" s="188"/>
      <c r="AI82" s="102">
        <f t="shared" si="9"/>
        <v>0</v>
      </c>
      <c r="AJ82" s="80">
        <f t="shared" si="2"/>
        <v>0</v>
      </c>
      <c r="AK82" s="80">
        <f t="shared" si="10"/>
        <v>0</v>
      </c>
      <c r="AO82" s="200"/>
      <c r="AP82" s="201"/>
      <c r="AQ82" s="201"/>
      <c r="AR82" s="201"/>
      <c r="AS82" s="201"/>
      <c r="AT82" s="201"/>
      <c r="AU82" s="201"/>
      <c r="AV82" s="201"/>
      <c r="AW82" s="200"/>
      <c r="AX82" s="200"/>
      <c r="AY82" s="200"/>
      <c r="AZ82" s="200"/>
      <c r="BA82" s="200"/>
      <c r="BB82" s="200"/>
      <c r="BC82" s="200"/>
      <c r="BD82" s="200"/>
      <c r="BE82" s="200"/>
      <c r="BF82" s="200"/>
      <c r="BG82" s="200"/>
      <c r="BH82" s="200"/>
      <c r="BI82" s="200"/>
      <c r="BJ82" s="200"/>
      <c r="BK82" s="200"/>
    </row>
    <row r="83" spans="1:63" ht="24" customHeight="1">
      <c r="A83" s="36">
        <f>IF('様式 A-1'!$AL$1="","",'様式 A-1'!$AL$1)</f>
      </c>
      <c r="B83" s="78"/>
      <c r="C83" s="79">
        <f t="shared" si="7"/>
      </c>
      <c r="D83" s="79">
        <f t="shared" si="8"/>
      </c>
      <c r="E83" s="42">
        <f>'様式 A-1'!$D$7</f>
        <v>0</v>
      </c>
      <c r="F83" s="42">
        <f>'様式 A-1'!$D$8</f>
        <v>0</v>
      </c>
      <c r="G83" s="42" t="e">
        <f>'様式 WA-1（集計作業用）'!$D$6</f>
        <v>#N/A</v>
      </c>
      <c r="H83" s="36" t="str">
        <f>IF('様式 A-1'!$AI$1="","",'様式 A-1'!$AI$1)</f>
        <v>南関東</v>
      </c>
      <c r="I83" s="78" t="s">
        <v>281</v>
      </c>
      <c r="J83" s="56"/>
      <c r="K83" s="57"/>
      <c r="L83" s="56"/>
      <c r="M83" s="57"/>
      <c r="N83" s="36" t="s">
        <v>49</v>
      </c>
      <c r="O83" s="35"/>
      <c r="P83" s="436"/>
      <c r="Q83" s="33"/>
      <c r="R83" s="33"/>
      <c r="S83" s="33"/>
      <c r="T83" s="43"/>
      <c r="U83" s="33"/>
      <c r="V83" s="33"/>
      <c r="W83" s="33"/>
      <c r="X83" s="34"/>
      <c r="Y83" s="36">
        <f>IF(X83="","",DATEDIF(X83,'様式 A-1'!$G$2,"Y"))</f>
      </c>
      <c r="Z83" s="33"/>
      <c r="AA83" s="33">
        <f t="shared" si="11"/>
      </c>
      <c r="AB83" s="188"/>
      <c r="AC83" s="188"/>
      <c r="AD83" s="188"/>
      <c r="AE83" s="188"/>
      <c r="AF83" s="188"/>
      <c r="AG83" s="188"/>
      <c r="AH83" s="188"/>
      <c r="AI83" s="102">
        <f t="shared" si="9"/>
        <v>0</v>
      </c>
      <c r="AJ83" s="80">
        <f t="shared" si="2"/>
        <v>0</v>
      </c>
      <c r="AK83" s="80">
        <f t="shared" si="10"/>
        <v>0</v>
      </c>
      <c r="AO83" s="200"/>
      <c r="AP83" s="201"/>
      <c r="AQ83" s="201"/>
      <c r="AR83" s="201"/>
      <c r="AS83" s="201"/>
      <c r="AT83" s="201"/>
      <c r="AU83" s="201"/>
      <c r="AV83" s="201"/>
      <c r="AW83" s="200"/>
      <c r="AX83" s="200"/>
      <c r="AY83" s="200"/>
      <c r="AZ83" s="200"/>
      <c r="BA83" s="200"/>
      <c r="BB83" s="200"/>
      <c r="BC83" s="200"/>
      <c r="BD83" s="200"/>
      <c r="BE83" s="200"/>
      <c r="BF83" s="200"/>
      <c r="BG83" s="200"/>
      <c r="BH83" s="200"/>
      <c r="BI83" s="200"/>
      <c r="BJ83" s="200"/>
      <c r="BK83" s="200"/>
    </row>
    <row r="84" spans="1:63" ht="24" customHeight="1">
      <c r="A84" s="36">
        <f>IF('様式 A-1'!$AL$1="","",'様式 A-1'!$AL$1)</f>
      </c>
      <c r="B84" s="78"/>
      <c r="C84" s="79">
        <f t="shared" si="7"/>
      </c>
      <c r="D84" s="79">
        <f t="shared" si="8"/>
      </c>
      <c r="E84" s="42">
        <f>'様式 A-1'!$D$7</f>
        <v>0</v>
      </c>
      <c r="F84" s="42">
        <f>'様式 A-1'!$D$8</f>
        <v>0</v>
      </c>
      <c r="G84" s="42" t="e">
        <f>'様式 WA-1（集計作業用）'!$D$6</f>
        <v>#N/A</v>
      </c>
      <c r="H84" s="36" t="str">
        <f>IF('様式 A-1'!$AI$1="","",'様式 A-1'!$AI$1)</f>
        <v>南関東</v>
      </c>
      <c r="I84" s="78" t="s">
        <v>282</v>
      </c>
      <c r="J84" s="56"/>
      <c r="K84" s="57"/>
      <c r="L84" s="56"/>
      <c r="M84" s="57"/>
      <c r="N84" s="36" t="s">
        <v>49</v>
      </c>
      <c r="O84" s="35"/>
      <c r="P84" s="436"/>
      <c r="Q84" s="33"/>
      <c r="R84" s="33"/>
      <c r="S84" s="33"/>
      <c r="T84" s="43"/>
      <c r="U84" s="33"/>
      <c r="V84" s="33"/>
      <c r="W84" s="33"/>
      <c r="X84" s="34"/>
      <c r="Y84" s="36">
        <f>IF(X84="","",DATEDIF(X84,'様式 A-1'!$G$2,"Y"))</f>
      </c>
      <c r="Z84" s="33"/>
      <c r="AA84" s="33">
        <f t="shared" si="11"/>
      </c>
      <c r="AB84" s="188"/>
      <c r="AC84" s="188"/>
      <c r="AD84" s="188"/>
      <c r="AE84" s="188"/>
      <c r="AF84" s="188"/>
      <c r="AG84" s="188"/>
      <c r="AH84" s="188"/>
      <c r="AI84" s="102">
        <f t="shared" si="9"/>
        <v>0</v>
      </c>
      <c r="AJ84" s="80">
        <f t="shared" si="2"/>
        <v>0</v>
      </c>
      <c r="AK84" s="80">
        <f t="shared" si="10"/>
        <v>0</v>
      </c>
      <c r="AO84" s="200"/>
      <c r="AP84" s="201"/>
      <c r="AQ84" s="201"/>
      <c r="AR84" s="201"/>
      <c r="AS84" s="201"/>
      <c r="AT84" s="201"/>
      <c r="AU84" s="201"/>
      <c r="AV84" s="201"/>
      <c r="AW84" s="200"/>
      <c r="AX84" s="200"/>
      <c r="AY84" s="200"/>
      <c r="AZ84" s="200"/>
      <c r="BA84" s="200"/>
      <c r="BB84" s="200"/>
      <c r="BC84" s="200"/>
      <c r="BD84" s="200"/>
      <c r="BE84" s="200"/>
      <c r="BF84" s="200"/>
      <c r="BG84" s="200"/>
      <c r="BH84" s="200"/>
      <c r="BI84" s="200"/>
      <c r="BJ84" s="200"/>
      <c r="BK84" s="200"/>
    </row>
    <row r="85" spans="1:63" ht="24" customHeight="1">
      <c r="A85" s="36">
        <f>IF('様式 A-1'!$AL$1="","",'様式 A-1'!$AL$1)</f>
      </c>
      <c r="B85" s="78"/>
      <c r="C85" s="79">
        <f t="shared" si="7"/>
      </c>
      <c r="D85" s="79">
        <f t="shared" si="8"/>
      </c>
      <c r="E85" s="42">
        <f>'様式 A-1'!$D$7</f>
        <v>0</v>
      </c>
      <c r="F85" s="42">
        <f>'様式 A-1'!$D$8</f>
        <v>0</v>
      </c>
      <c r="G85" s="42" t="e">
        <f>'様式 WA-1（集計作業用）'!$D$6</f>
        <v>#N/A</v>
      </c>
      <c r="H85" s="36" t="str">
        <f>IF('様式 A-1'!$AI$1="","",'様式 A-1'!$AI$1)</f>
        <v>南関東</v>
      </c>
      <c r="I85" s="78" t="s">
        <v>283</v>
      </c>
      <c r="J85" s="56"/>
      <c r="K85" s="57"/>
      <c r="L85" s="56"/>
      <c r="M85" s="57"/>
      <c r="N85" s="36" t="s">
        <v>49</v>
      </c>
      <c r="O85" s="35"/>
      <c r="P85" s="436"/>
      <c r="Q85" s="33"/>
      <c r="R85" s="33"/>
      <c r="S85" s="33"/>
      <c r="T85" s="43"/>
      <c r="U85" s="33"/>
      <c r="V85" s="33"/>
      <c r="W85" s="33"/>
      <c r="X85" s="34"/>
      <c r="Y85" s="36">
        <f>IF(X85="","",DATEDIF(X85,'様式 A-1'!$G$2,"Y"))</f>
      </c>
      <c r="Z85" s="33"/>
      <c r="AA85" s="33">
        <f t="shared" si="11"/>
      </c>
      <c r="AB85" s="188"/>
      <c r="AC85" s="188"/>
      <c r="AD85" s="188"/>
      <c r="AE85" s="188"/>
      <c r="AF85" s="188"/>
      <c r="AG85" s="188"/>
      <c r="AH85" s="188"/>
      <c r="AI85" s="102">
        <f t="shared" si="9"/>
        <v>0</v>
      </c>
      <c r="AJ85" s="80">
        <f t="shared" si="2"/>
        <v>0</v>
      </c>
      <c r="AK85" s="80">
        <f t="shared" si="10"/>
        <v>0</v>
      </c>
      <c r="AO85" s="200"/>
      <c r="AP85" s="201"/>
      <c r="AQ85" s="201"/>
      <c r="AR85" s="201"/>
      <c r="AS85" s="201"/>
      <c r="AT85" s="201"/>
      <c r="AU85" s="201"/>
      <c r="AV85" s="201"/>
      <c r="AW85" s="200"/>
      <c r="AX85" s="200"/>
      <c r="AY85" s="200"/>
      <c r="AZ85" s="200"/>
      <c r="BA85" s="200"/>
      <c r="BB85" s="200"/>
      <c r="BC85" s="200"/>
      <c r="BD85" s="200"/>
      <c r="BE85" s="200"/>
      <c r="BF85" s="200"/>
      <c r="BG85" s="200"/>
      <c r="BH85" s="200"/>
      <c r="BI85" s="200"/>
      <c r="BJ85" s="200"/>
      <c r="BK85" s="200"/>
    </row>
    <row r="86" spans="1:63" ht="24" customHeight="1">
      <c r="A86" s="36">
        <f>IF('様式 A-1'!$AL$1="","",'様式 A-1'!$AL$1)</f>
      </c>
      <c r="B86" s="78"/>
      <c r="C86" s="79">
        <f t="shared" si="7"/>
      </c>
      <c r="D86" s="79">
        <f t="shared" si="8"/>
      </c>
      <c r="E86" s="42">
        <f>'様式 A-1'!$D$7</f>
        <v>0</v>
      </c>
      <c r="F86" s="42">
        <f>'様式 A-1'!$D$8</f>
        <v>0</v>
      </c>
      <c r="G86" s="42" t="e">
        <f>'様式 WA-1（集計作業用）'!$D$6</f>
        <v>#N/A</v>
      </c>
      <c r="H86" s="36" t="str">
        <f>IF('様式 A-1'!$AI$1="","",'様式 A-1'!$AI$1)</f>
        <v>南関東</v>
      </c>
      <c r="I86" s="78" t="s">
        <v>284</v>
      </c>
      <c r="J86" s="56"/>
      <c r="K86" s="57"/>
      <c r="L86" s="56"/>
      <c r="M86" s="57"/>
      <c r="N86" s="36" t="s">
        <v>49</v>
      </c>
      <c r="O86" s="35"/>
      <c r="P86" s="436"/>
      <c r="Q86" s="33"/>
      <c r="R86" s="33"/>
      <c r="S86" s="33"/>
      <c r="T86" s="43"/>
      <c r="U86" s="33"/>
      <c r="V86" s="33"/>
      <c r="W86" s="33"/>
      <c r="X86" s="34"/>
      <c r="Y86" s="36">
        <f>IF(X86="","",DATEDIF(X86,'様式 A-1'!$G$2,"Y"))</f>
      </c>
      <c r="Z86" s="33"/>
      <c r="AA86" s="33">
        <f t="shared" si="11"/>
      </c>
      <c r="AB86" s="188"/>
      <c r="AC86" s="188"/>
      <c r="AD86" s="188"/>
      <c r="AE86" s="188"/>
      <c r="AF86" s="188"/>
      <c r="AG86" s="188"/>
      <c r="AH86" s="188"/>
      <c r="AI86" s="102">
        <f t="shared" si="9"/>
        <v>0</v>
      </c>
      <c r="AJ86" s="80">
        <f t="shared" si="2"/>
        <v>0</v>
      </c>
      <c r="AK86" s="80">
        <f t="shared" si="10"/>
        <v>0</v>
      </c>
      <c r="AO86" s="200"/>
      <c r="AP86" s="201"/>
      <c r="AQ86" s="201"/>
      <c r="AR86" s="201"/>
      <c r="AS86" s="201"/>
      <c r="AT86" s="201"/>
      <c r="AU86" s="201"/>
      <c r="AV86" s="201"/>
      <c r="AW86" s="200"/>
      <c r="AX86" s="200"/>
      <c r="AY86" s="200"/>
      <c r="AZ86" s="200"/>
      <c r="BA86" s="200"/>
      <c r="BB86" s="200"/>
      <c r="BC86" s="200"/>
      <c r="BD86" s="200"/>
      <c r="BE86" s="200"/>
      <c r="BF86" s="200"/>
      <c r="BG86" s="200"/>
      <c r="BH86" s="200"/>
      <c r="BI86" s="200"/>
      <c r="BJ86" s="200"/>
      <c r="BK86" s="200"/>
    </row>
    <row r="87" spans="1:63" ht="24" customHeight="1">
      <c r="A87" s="36">
        <f>IF('様式 A-1'!$AL$1="","",'様式 A-1'!$AL$1)</f>
      </c>
      <c r="B87" s="78"/>
      <c r="C87" s="79">
        <f t="shared" si="7"/>
      </c>
      <c r="D87" s="79">
        <f t="shared" si="8"/>
      </c>
      <c r="E87" s="42">
        <f>'様式 A-1'!$D$7</f>
        <v>0</v>
      </c>
      <c r="F87" s="42">
        <f>'様式 A-1'!$D$8</f>
        <v>0</v>
      </c>
      <c r="G87" s="42" t="e">
        <f>'様式 WA-1（集計作業用）'!$D$6</f>
        <v>#N/A</v>
      </c>
      <c r="H87" s="36" t="str">
        <f>IF('様式 A-1'!$AI$1="","",'様式 A-1'!$AI$1)</f>
        <v>南関東</v>
      </c>
      <c r="I87" s="78" t="s">
        <v>285</v>
      </c>
      <c r="J87" s="56"/>
      <c r="K87" s="57"/>
      <c r="L87" s="56"/>
      <c r="M87" s="57"/>
      <c r="N87" s="36" t="s">
        <v>49</v>
      </c>
      <c r="O87" s="35"/>
      <c r="P87" s="436"/>
      <c r="Q87" s="33"/>
      <c r="R87" s="33"/>
      <c r="S87" s="33"/>
      <c r="T87" s="43"/>
      <c r="U87" s="33"/>
      <c r="V87" s="33"/>
      <c r="W87" s="33"/>
      <c r="X87" s="34"/>
      <c r="Y87" s="36">
        <f>IF(X87="","",DATEDIF(X87,'様式 A-1'!$G$2,"Y"))</f>
      </c>
      <c r="Z87" s="33"/>
      <c r="AA87" s="33">
        <f t="shared" si="11"/>
      </c>
      <c r="AB87" s="188"/>
      <c r="AC87" s="188"/>
      <c r="AD87" s="188"/>
      <c r="AE87" s="188"/>
      <c r="AF87" s="188"/>
      <c r="AG87" s="188"/>
      <c r="AH87" s="188"/>
      <c r="AI87" s="102">
        <f t="shared" si="9"/>
        <v>0</v>
      </c>
      <c r="AJ87" s="80">
        <f t="shared" si="2"/>
        <v>0</v>
      </c>
      <c r="AK87" s="80">
        <f t="shared" si="10"/>
        <v>0</v>
      </c>
      <c r="AO87" s="200"/>
      <c r="AP87" s="201"/>
      <c r="AQ87" s="201"/>
      <c r="AR87" s="201"/>
      <c r="AS87" s="201"/>
      <c r="AT87" s="201"/>
      <c r="AU87" s="201"/>
      <c r="AV87" s="201"/>
      <c r="AW87" s="200"/>
      <c r="AX87" s="200"/>
      <c r="AY87" s="200"/>
      <c r="AZ87" s="200"/>
      <c r="BA87" s="200"/>
      <c r="BB87" s="200"/>
      <c r="BC87" s="200"/>
      <c r="BD87" s="200"/>
      <c r="BE87" s="200"/>
      <c r="BF87" s="200"/>
      <c r="BG87" s="200"/>
      <c r="BH87" s="200"/>
      <c r="BI87" s="200"/>
      <c r="BJ87" s="200"/>
      <c r="BK87" s="200"/>
    </row>
    <row r="88" spans="1:63" ht="24" customHeight="1">
      <c r="A88" s="36">
        <f>IF('様式 A-1'!$AL$1="","",'様式 A-1'!$AL$1)</f>
      </c>
      <c r="B88" s="78"/>
      <c r="C88" s="79">
        <f t="shared" si="7"/>
      </c>
      <c r="D88" s="79">
        <f t="shared" si="8"/>
      </c>
      <c r="E88" s="42">
        <f>'様式 A-1'!$D$7</f>
        <v>0</v>
      </c>
      <c r="F88" s="42">
        <f>'様式 A-1'!$D$8</f>
        <v>0</v>
      </c>
      <c r="G88" s="42" t="e">
        <f>'様式 WA-1（集計作業用）'!$D$6</f>
        <v>#N/A</v>
      </c>
      <c r="H88" s="36" t="str">
        <f>IF('様式 A-1'!$AI$1="","",'様式 A-1'!$AI$1)</f>
        <v>南関東</v>
      </c>
      <c r="I88" s="78" t="s">
        <v>286</v>
      </c>
      <c r="J88" s="56"/>
      <c r="K88" s="57"/>
      <c r="L88" s="56"/>
      <c r="M88" s="57"/>
      <c r="N88" s="36" t="s">
        <v>49</v>
      </c>
      <c r="O88" s="35"/>
      <c r="P88" s="436"/>
      <c r="Q88" s="33"/>
      <c r="R88" s="33"/>
      <c r="S88" s="33"/>
      <c r="T88" s="43"/>
      <c r="U88" s="33"/>
      <c r="V88" s="33"/>
      <c r="W88" s="33"/>
      <c r="X88" s="34"/>
      <c r="Y88" s="36">
        <f>IF(X88="","",DATEDIF(X88,'様式 A-1'!$G$2,"Y"))</f>
      </c>
      <c r="Z88" s="33"/>
      <c r="AA88" s="33">
        <f t="shared" si="11"/>
      </c>
      <c r="AB88" s="188"/>
      <c r="AC88" s="188"/>
      <c r="AD88" s="188"/>
      <c r="AE88" s="188"/>
      <c r="AF88" s="188"/>
      <c r="AG88" s="188"/>
      <c r="AH88" s="188"/>
      <c r="AI88" s="102">
        <f t="shared" si="9"/>
        <v>0</v>
      </c>
      <c r="AJ88" s="80">
        <f t="shared" si="2"/>
        <v>0</v>
      </c>
      <c r="AK88" s="80">
        <f t="shared" si="10"/>
        <v>0</v>
      </c>
      <c r="AO88" s="200"/>
      <c r="AP88" s="201"/>
      <c r="AQ88" s="201"/>
      <c r="AR88" s="201"/>
      <c r="AS88" s="201"/>
      <c r="AT88" s="201"/>
      <c r="AU88" s="201"/>
      <c r="AV88" s="201"/>
      <c r="AW88" s="200"/>
      <c r="AX88" s="200"/>
      <c r="AY88" s="200"/>
      <c r="AZ88" s="200"/>
      <c r="BA88" s="200"/>
      <c r="BB88" s="200"/>
      <c r="BC88" s="200"/>
      <c r="BD88" s="200"/>
      <c r="BE88" s="200"/>
      <c r="BF88" s="200"/>
      <c r="BG88" s="200"/>
      <c r="BH88" s="200"/>
      <c r="BI88" s="200"/>
      <c r="BJ88" s="200"/>
      <c r="BK88" s="200"/>
    </row>
    <row r="89" spans="1:63" ht="24" customHeight="1">
      <c r="A89" s="36">
        <f>IF('様式 A-1'!$AL$1="","",'様式 A-1'!$AL$1)</f>
      </c>
      <c r="B89" s="78"/>
      <c r="C89" s="79">
        <f t="shared" si="7"/>
      </c>
      <c r="D89" s="79">
        <f t="shared" si="8"/>
      </c>
      <c r="E89" s="42">
        <f>'様式 A-1'!$D$7</f>
        <v>0</v>
      </c>
      <c r="F89" s="42">
        <f>'様式 A-1'!$D$8</f>
        <v>0</v>
      </c>
      <c r="G89" s="42" t="e">
        <f>'様式 WA-1（集計作業用）'!$D$6</f>
        <v>#N/A</v>
      </c>
      <c r="H89" s="36" t="str">
        <f>IF('様式 A-1'!$AI$1="","",'様式 A-1'!$AI$1)</f>
        <v>南関東</v>
      </c>
      <c r="I89" s="78" t="s">
        <v>287</v>
      </c>
      <c r="J89" s="56"/>
      <c r="K89" s="57"/>
      <c r="L89" s="56"/>
      <c r="M89" s="57"/>
      <c r="N89" s="36" t="s">
        <v>49</v>
      </c>
      <c r="O89" s="35"/>
      <c r="P89" s="436"/>
      <c r="Q89" s="33"/>
      <c r="R89" s="33"/>
      <c r="S89" s="33"/>
      <c r="T89" s="43"/>
      <c r="U89" s="33"/>
      <c r="V89" s="33"/>
      <c r="W89" s="33"/>
      <c r="X89" s="34"/>
      <c r="Y89" s="36">
        <f>IF(X89="","",DATEDIF(X89,'様式 A-1'!$G$2,"Y"))</f>
      </c>
      <c r="Z89" s="33"/>
      <c r="AA89" s="33">
        <f t="shared" si="11"/>
      </c>
      <c r="AB89" s="188"/>
      <c r="AC89" s="188"/>
      <c r="AD89" s="188"/>
      <c r="AE89" s="188"/>
      <c r="AF89" s="188"/>
      <c r="AG89" s="188"/>
      <c r="AH89" s="188"/>
      <c r="AI89" s="102">
        <f t="shared" si="9"/>
        <v>0</v>
      </c>
      <c r="AJ89" s="80">
        <f t="shared" si="2"/>
        <v>0</v>
      </c>
      <c r="AK89" s="80">
        <f t="shared" si="10"/>
        <v>0</v>
      </c>
      <c r="AO89" s="200"/>
      <c r="AP89" s="201"/>
      <c r="AQ89" s="201"/>
      <c r="AR89" s="201"/>
      <c r="AS89" s="201"/>
      <c r="AT89" s="201"/>
      <c r="AU89" s="201"/>
      <c r="AV89" s="201"/>
      <c r="AW89" s="200"/>
      <c r="AX89" s="200"/>
      <c r="AY89" s="200"/>
      <c r="AZ89" s="200"/>
      <c r="BA89" s="200"/>
      <c r="BB89" s="200"/>
      <c r="BC89" s="200"/>
      <c r="BD89" s="200"/>
      <c r="BE89" s="200"/>
      <c r="BF89" s="200"/>
      <c r="BG89" s="200"/>
      <c r="BH89" s="200"/>
      <c r="BI89" s="200"/>
      <c r="BJ89" s="200"/>
      <c r="BK89" s="200"/>
    </row>
    <row r="90" spans="1:63" ht="24" customHeight="1">
      <c r="A90" s="36">
        <f>IF('様式 A-1'!$AL$1="","",'様式 A-1'!$AL$1)</f>
      </c>
      <c r="B90" s="78"/>
      <c r="C90" s="79">
        <f t="shared" si="4"/>
      </c>
      <c r="D90" s="79">
        <f t="shared" si="0"/>
      </c>
      <c r="E90" s="42">
        <f>'様式 A-1'!$D$7</f>
        <v>0</v>
      </c>
      <c r="F90" s="42">
        <f>'様式 A-1'!$D$8</f>
        <v>0</v>
      </c>
      <c r="G90" s="42" t="e">
        <f>'様式 WA-1（集計作業用）'!$D$6</f>
        <v>#N/A</v>
      </c>
      <c r="H90" s="36" t="str">
        <f>IF('様式 A-1'!$AI$1="","",'様式 A-1'!$AI$1)</f>
        <v>南関東</v>
      </c>
      <c r="I90" s="78" t="s">
        <v>738</v>
      </c>
      <c r="J90" s="56"/>
      <c r="K90" s="57"/>
      <c r="L90" s="56"/>
      <c r="M90" s="57"/>
      <c r="N90" s="36" t="s">
        <v>49</v>
      </c>
      <c r="O90" s="35"/>
      <c r="P90" s="436"/>
      <c r="Q90" s="33"/>
      <c r="R90" s="33"/>
      <c r="S90" s="33"/>
      <c r="T90" s="43"/>
      <c r="U90" s="33"/>
      <c r="V90" s="33"/>
      <c r="W90" s="33"/>
      <c r="X90" s="34"/>
      <c r="Y90" s="36">
        <f>IF(X90="","",DATEDIF(X90,'様式 A-1'!$G$2,"Y"))</f>
      </c>
      <c r="Z90" s="33"/>
      <c r="AA90" s="33">
        <f t="shared" si="11"/>
      </c>
      <c r="AB90" s="188"/>
      <c r="AC90" s="188"/>
      <c r="AD90" s="188"/>
      <c r="AE90" s="188"/>
      <c r="AF90" s="188"/>
      <c r="AG90" s="188"/>
      <c r="AH90" s="188"/>
      <c r="AI90" s="102">
        <f t="shared" si="1"/>
        <v>0</v>
      </c>
      <c r="AJ90" s="80">
        <f t="shared" si="2"/>
        <v>0</v>
      </c>
      <c r="AK90" s="80">
        <f t="shared" si="3"/>
        <v>0</v>
      </c>
      <c r="AO90" s="200"/>
      <c r="AP90" s="201"/>
      <c r="AQ90" s="201"/>
      <c r="AR90" s="201"/>
      <c r="AS90" s="201"/>
      <c r="AT90" s="201"/>
      <c r="AU90" s="201"/>
      <c r="AV90" s="201"/>
      <c r="AW90" s="200"/>
      <c r="AX90" s="200"/>
      <c r="AY90" s="200"/>
      <c r="AZ90" s="200"/>
      <c r="BA90" s="200"/>
      <c r="BB90" s="200"/>
      <c r="BC90" s="200"/>
      <c r="BD90" s="200"/>
      <c r="BE90" s="200"/>
      <c r="BF90" s="200"/>
      <c r="BG90" s="200"/>
      <c r="BH90" s="200"/>
      <c r="BI90" s="200"/>
      <c r="BJ90" s="200"/>
      <c r="BK90" s="200"/>
    </row>
    <row r="91" spans="1:63" ht="24" customHeight="1">
      <c r="A91" s="36">
        <f>IF('様式 A-1'!$AL$1="","",'様式 A-1'!$AL$1)</f>
      </c>
      <c r="B91" s="78"/>
      <c r="C91" s="79">
        <f t="shared" si="4"/>
      </c>
      <c r="D91" s="79">
        <f t="shared" si="0"/>
      </c>
      <c r="E91" s="42">
        <f>'様式 A-1'!$D$7</f>
        <v>0</v>
      </c>
      <c r="F91" s="42">
        <f>'様式 A-1'!$D$8</f>
        <v>0</v>
      </c>
      <c r="G91" s="42" t="e">
        <f>'様式 WA-1（集計作業用）'!$D$6</f>
        <v>#N/A</v>
      </c>
      <c r="H91" s="36" t="str">
        <f>IF('様式 A-1'!$AI$1="","",'様式 A-1'!$AI$1)</f>
        <v>南関東</v>
      </c>
      <c r="I91" s="78" t="s">
        <v>739</v>
      </c>
      <c r="J91" s="56"/>
      <c r="K91" s="57"/>
      <c r="L91" s="56"/>
      <c r="M91" s="57"/>
      <c r="N91" s="36" t="s">
        <v>49</v>
      </c>
      <c r="O91" s="35"/>
      <c r="P91" s="436"/>
      <c r="Q91" s="33"/>
      <c r="R91" s="33"/>
      <c r="S91" s="33"/>
      <c r="T91" s="43"/>
      <c r="U91" s="33"/>
      <c r="V91" s="33"/>
      <c r="W91" s="33"/>
      <c r="X91" s="34"/>
      <c r="Y91" s="36">
        <f>IF(X91="","",DATEDIF(X91,'様式 A-1'!$G$2,"Y"))</f>
      </c>
      <c r="Z91" s="33"/>
      <c r="AA91" s="33">
        <f t="shared" si="11"/>
      </c>
      <c r="AB91" s="188"/>
      <c r="AC91" s="188"/>
      <c r="AD91" s="188"/>
      <c r="AE91" s="188"/>
      <c r="AF91" s="188"/>
      <c r="AG91" s="188"/>
      <c r="AH91" s="188"/>
      <c r="AI91" s="102">
        <f t="shared" si="1"/>
        <v>0</v>
      </c>
      <c r="AJ91" s="80">
        <f t="shared" si="2"/>
        <v>0</v>
      </c>
      <c r="AK91" s="80">
        <f t="shared" si="3"/>
        <v>0</v>
      </c>
      <c r="AO91" s="200"/>
      <c r="AP91" s="201"/>
      <c r="AQ91" s="201"/>
      <c r="AR91" s="201"/>
      <c r="AS91" s="201"/>
      <c r="AT91" s="201"/>
      <c r="AU91" s="201"/>
      <c r="AV91" s="201"/>
      <c r="AW91" s="200"/>
      <c r="AX91" s="200"/>
      <c r="AY91" s="200"/>
      <c r="AZ91" s="200"/>
      <c r="BA91" s="200"/>
      <c r="BB91" s="200"/>
      <c r="BC91" s="200"/>
      <c r="BD91" s="200"/>
      <c r="BE91" s="200"/>
      <c r="BF91" s="200"/>
      <c r="BG91" s="200"/>
      <c r="BH91" s="200"/>
      <c r="BI91" s="200"/>
      <c r="BJ91" s="200"/>
      <c r="BK91" s="200"/>
    </row>
    <row r="92" spans="1:63" ht="24" customHeight="1">
      <c r="A92" s="36">
        <f>IF('様式 A-1'!$AL$1="","",'様式 A-1'!$AL$1)</f>
      </c>
      <c r="B92" s="78"/>
      <c r="C92" s="79">
        <f t="shared" si="4"/>
      </c>
      <c r="D92" s="79">
        <f t="shared" si="0"/>
      </c>
      <c r="E92" s="42">
        <f>'様式 A-1'!$D$7</f>
        <v>0</v>
      </c>
      <c r="F92" s="42">
        <f>'様式 A-1'!$D$8</f>
        <v>0</v>
      </c>
      <c r="G92" s="42" t="e">
        <f>'様式 WA-1（集計作業用）'!$D$6</f>
        <v>#N/A</v>
      </c>
      <c r="H92" s="36" t="str">
        <f>IF('様式 A-1'!$AI$1="","",'様式 A-1'!$AI$1)</f>
        <v>南関東</v>
      </c>
      <c r="I92" s="78" t="s">
        <v>740</v>
      </c>
      <c r="J92" s="56"/>
      <c r="K92" s="57"/>
      <c r="L92" s="56"/>
      <c r="M92" s="57"/>
      <c r="N92" s="36" t="s">
        <v>49</v>
      </c>
      <c r="O92" s="35"/>
      <c r="P92" s="436"/>
      <c r="Q92" s="33"/>
      <c r="R92" s="33"/>
      <c r="S92" s="33"/>
      <c r="T92" s="43"/>
      <c r="U92" s="33"/>
      <c r="V92" s="33"/>
      <c r="W92" s="33"/>
      <c r="X92" s="34"/>
      <c r="Y92" s="36">
        <f>IF(X92="","",DATEDIF(X92,'様式 A-1'!$G$2,"Y"))</f>
      </c>
      <c r="Z92" s="33"/>
      <c r="AA92" s="33">
        <f t="shared" si="11"/>
      </c>
      <c r="AB92" s="188"/>
      <c r="AC92" s="188"/>
      <c r="AD92" s="188"/>
      <c r="AE92" s="188"/>
      <c r="AF92" s="188"/>
      <c r="AG92" s="188"/>
      <c r="AH92" s="188"/>
      <c r="AI92" s="102">
        <f t="shared" si="1"/>
        <v>0</v>
      </c>
      <c r="AJ92" s="80">
        <f t="shared" si="2"/>
        <v>0</v>
      </c>
      <c r="AK92" s="80">
        <f t="shared" si="3"/>
        <v>0</v>
      </c>
      <c r="AO92" s="200"/>
      <c r="AP92" s="201"/>
      <c r="AQ92" s="201"/>
      <c r="AR92" s="201"/>
      <c r="AS92" s="201"/>
      <c r="AT92" s="201"/>
      <c r="AU92" s="201"/>
      <c r="AV92" s="201"/>
      <c r="AW92" s="200"/>
      <c r="AX92" s="200"/>
      <c r="AY92" s="200"/>
      <c r="AZ92" s="200"/>
      <c r="BA92" s="200"/>
      <c r="BB92" s="200"/>
      <c r="BC92" s="200"/>
      <c r="BD92" s="200"/>
      <c r="BE92" s="200"/>
      <c r="BF92" s="200"/>
      <c r="BG92" s="200"/>
      <c r="BH92" s="200"/>
      <c r="BI92" s="200"/>
      <c r="BJ92" s="200"/>
      <c r="BK92" s="200"/>
    </row>
    <row r="93" spans="1:63" ht="24" customHeight="1">
      <c r="A93" s="36">
        <f>IF('様式 A-1'!$AL$1="","",'様式 A-1'!$AL$1)</f>
      </c>
      <c r="B93" s="78"/>
      <c r="C93" s="79">
        <f t="shared" si="4"/>
      </c>
      <c r="D93" s="79">
        <f t="shared" si="0"/>
      </c>
      <c r="E93" s="42">
        <f>'様式 A-1'!$D$7</f>
        <v>0</v>
      </c>
      <c r="F93" s="42">
        <f>'様式 A-1'!$D$8</f>
        <v>0</v>
      </c>
      <c r="G93" s="42" t="e">
        <f>'様式 WA-1（集計作業用）'!$D$6</f>
        <v>#N/A</v>
      </c>
      <c r="H93" s="36" t="str">
        <f>IF('様式 A-1'!$AI$1="","",'様式 A-1'!$AI$1)</f>
        <v>南関東</v>
      </c>
      <c r="I93" s="78" t="s">
        <v>741</v>
      </c>
      <c r="J93" s="56"/>
      <c r="K93" s="57"/>
      <c r="L93" s="56"/>
      <c r="M93" s="57"/>
      <c r="N93" s="36" t="s">
        <v>49</v>
      </c>
      <c r="O93" s="35"/>
      <c r="P93" s="436"/>
      <c r="Q93" s="33"/>
      <c r="R93" s="33"/>
      <c r="S93" s="33"/>
      <c r="T93" s="43"/>
      <c r="U93" s="33"/>
      <c r="V93" s="33"/>
      <c r="W93" s="33"/>
      <c r="X93" s="34"/>
      <c r="Y93" s="36">
        <f>IF(X93="","",DATEDIF(X93,'様式 A-1'!$G$2,"Y"))</f>
      </c>
      <c r="Z93" s="33"/>
      <c r="AA93" s="33">
        <f t="shared" si="11"/>
      </c>
      <c r="AB93" s="188"/>
      <c r="AC93" s="188"/>
      <c r="AD93" s="188"/>
      <c r="AE93" s="188"/>
      <c r="AF93" s="188"/>
      <c r="AG93" s="188"/>
      <c r="AH93" s="188"/>
      <c r="AI93" s="102">
        <f t="shared" si="1"/>
        <v>0</v>
      </c>
      <c r="AJ93" s="80">
        <f t="shared" si="2"/>
        <v>0</v>
      </c>
      <c r="AK93" s="80">
        <f t="shared" si="3"/>
        <v>0</v>
      </c>
      <c r="AO93" s="200"/>
      <c r="AP93" s="201"/>
      <c r="AQ93" s="201"/>
      <c r="AR93" s="201"/>
      <c r="AS93" s="201"/>
      <c r="AT93" s="201"/>
      <c r="AU93" s="201"/>
      <c r="AV93" s="201"/>
      <c r="AW93" s="200"/>
      <c r="AX93" s="200"/>
      <c r="AY93" s="200"/>
      <c r="AZ93" s="200"/>
      <c r="BA93" s="200"/>
      <c r="BB93" s="200"/>
      <c r="BC93" s="200"/>
      <c r="BD93" s="200"/>
      <c r="BE93" s="200"/>
      <c r="BF93" s="200"/>
      <c r="BG93" s="200"/>
      <c r="BH93" s="200"/>
      <c r="BI93" s="200"/>
      <c r="BJ93" s="200"/>
      <c r="BK93" s="200"/>
    </row>
    <row r="94" spans="1:63" ht="24" customHeight="1">
      <c r="A94" s="36">
        <f>IF('様式 A-1'!$AL$1="","",'様式 A-1'!$AL$1)</f>
      </c>
      <c r="B94" s="78"/>
      <c r="C94" s="79">
        <f t="shared" si="4"/>
      </c>
      <c r="D94" s="79">
        <f t="shared" si="0"/>
      </c>
      <c r="E94" s="42">
        <f>'様式 A-1'!$D$7</f>
        <v>0</v>
      </c>
      <c r="F94" s="42">
        <f>'様式 A-1'!$D$8</f>
        <v>0</v>
      </c>
      <c r="G94" s="42" t="e">
        <f>'様式 WA-1（集計作業用）'!$D$6</f>
        <v>#N/A</v>
      </c>
      <c r="H94" s="36" t="str">
        <f>IF('様式 A-1'!$AI$1="","",'様式 A-1'!$AI$1)</f>
        <v>南関東</v>
      </c>
      <c r="I94" s="78" t="s">
        <v>742</v>
      </c>
      <c r="J94" s="56"/>
      <c r="K94" s="57"/>
      <c r="L94" s="56"/>
      <c r="M94" s="57"/>
      <c r="N94" s="36" t="s">
        <v>49</v>
      </c>
      <c r="O94" s="35"/>
      <c r="P94" s="436"/>
      <c r="Q94" s="33"/>
      <c r="R94" s="33"/>
      <c r="S94" s="33"/>
      <c r="T94" s="43"/>
      <c r="U94" s="33"/>
      <c r="V94" s="33"/>
      <c r="W94" s="33"/>
      <c r="X94" s="34"/>
      <c r="Y94" s="36">
        <f>IF(X94="","",DATEDIF(X94,'様式 A-1'!$G$2,"Y"))</f>
      </c>
      <c r="Z94" s="33"/>
      <c r="AA94" s="33">
        <f t="shared" si="11"/>
      </c>
      <c r="AB94" s="188"/>
      <c r="AC94" s="188"/>
      <c r="AD94" s="188"/>
      <c r="AE94" s="188"/>
      <c r="AF94" s="188"/>
      <c r="AG94" s="188"/>
      <c r="AH94" s="188"/>
      <c r="AI94" s="102">
        <f t="shared" si="1"/>
        <v>0</v>
      </c>
      <c r="AJ94" s="80">
        <f t="shared" si="2"/>
        <v>0</v>
      </c>
      <c r="AK94" s="80">
        <f t="shared" si="3"/>
        <v>0</v>
      </c>
      <c r="AO94" s="200"/>
      <c r="AP94" s="201"/>
      <c r="AQ94" s="201"/>
      <c r="AR94" s="201"/>
      <c r="AS94" s="201"/>
      <c r="AT94" s="201"/>
      <c r="AU94" s="201"/>
      <c r="AV94" s="201"/>
      <c r="AW94" s="200"/>
      <c r="AX94" s="200"/>
      <c r="AY94" s="200"/>
      <c r="AZ94" s="200"/>
      <c r="BA94" s="200"/>
      <c r="BB94" s="200"/>
      <c r="BC94" s="200"/>
      <c r="BD94" s="200"/>
      <c r="BE94" s="200"/>
      <c r="BF94" s="200"/>
      <c r="BG94" s="200"/>
      <c r="BH94" s="200"/>
      <c r="BI94" s="200"/>
      <c r="BJ94" s="200"/>
      <c r="BK94" s="200"/>
    </row>
    <row r="95" spans="1:63" ht="24" customHeight="1">
      <c r="A95" s="36">
        <f>IF('様式 A-1'!$AL$1="","",'様式 A-1'!$AL$1)</f>
      </c>
      <c r="B95" s="78"/>
      <c r="C95" s="79">
        <f t="shared" si="4"/>
      </c>
      <c r="D95" s="79">
        <f t="shared" si="0"/>
      </c>
      <c r="E95" s="42">
        <f>'様式 A-1'!$D$7</f>
        <v>0</v>
      </c>
      <c r="F95" s="42">
        <f>'様式 A-1'!$D$8</f>
        <v>0</v>
      </c>
      <c r="G95" s="42" t="e">
        <f>'様式 WA-1（集計作業用）'!$D$6</f>
        <v>#N/A</v>
      </c>
      <c r="H95" s="36" t="str">
        <f>IF('様式 A-1'!$AI$1="","",'様式 A-1'!$AI$1)</f>
        <v>南関東</v>
      </c>
      <c r="I95" s="78" t="s">
        <v>743</v>
      </c>
      <c r="J95" s="56"/>
      <c r="K95" s="57"/>
      <c r="L95" s="56"/>
      <c r="M95" s="57"/>
      <c r="N95" s="36" t="s">
        <v>49</v>
      </c>
      <c r="O95" s="35"/>
      <c r="P95" s="436"/>
      <c r="Q95" s="33"/>
      <c r="R95" s="33"/>
      <c r="S95" s="33"/>
      <c r="T95" s="43"/>
      <c r="U95" s="33"/>
      <c r="V95" s="33"/>
      <c r="W95" s="33"/>
      <c r="X95" s="34"/>
      <c r="Y95" s="36">
        <f>IF(X95="","",DATEDIF(X95,'様式 A-1'!$G$2,"Y"))</f>
      </c>
      <c r="Z95" s="33"/>
      <c r="AA95" s="33">
        <f t="shared" si="11"/>
      </c>
      <c r="AB95" s="188"/>
      <c r="AC95" s="188"/>
      <c r="AD95" s="188"/>
      <c r="AE95" s="188"/>
      <c r="AF95" s="188"/>
      <c r="AG95" s="188"/>
      <c r="AH95" s="188"/>
      <c r="AI95" s="102">
        <f t="shared" si="1"/>
        <v>0</v>
      </c>
      <c r="AJ95" s="80">
        <f t="shared" si="2"/>
        <v>0</v>
      </c>
      <c r="AK95" s="80">
        <f t="shared" si="3"/>
        <v>0</v>
      </c>
      <c r="AO95" s="200"/>
      <c r="AP95" s="201"/>
      <c r="AQ95" s="201"/>
      <c r="AR95" s="201"/>
      <c r="AS95" s="201"/>
      <c r="AT95" s="201"/>
      <c r="AU95" s="201"/>
      <c r="AV95" s="201"/>
      <c r="AW95" s="200"/>
      <c r="AX95" s="200"/>
      <c r="AY95" s="200"/>
      <c r="AZ95" s="200"/>
      <c r="BA95" s="200"/>
      <c r="BB95" s="200"/>
      <c r="BC95" s="200"/>
      <c r="BD95" s="200"/>
      <c r="BE95" s="200"/>
      <c r="BF95" s="200"/>
      <c r="BG95" s="200"/>
      <c r="BH95" s="200"/>
      <c r="BI95" s="200"/>
      <c r="BJ95" s="200"/>
      <c r="BK95" s="200"/>
    </row>
    <row r="96" spans="1:63" ht="24" customHeight="1">
      <c r="A96" s="36">
        <f>IF('様式 A-1'!$AL$1="","",'様式 A-1'!$AL$1)</f>
      </c>
      <c r="B96" s="78"/>
      <c r="C96" s="79">
        <f t="shared" si="4"/>
      </c>
      <c r="D96" s="79">
        <f t="shared" si="0"/>
      </c>
      <c r="E96" s="42">
        <f>'様式 A-1'!$D$7</f>
        <v>0</v>
      </c>
      <c r="F96" s="42">
        <f>'様式 A-1'!$D$8</f>
        <v>0</v>
      </c>
      <c r="G96" s="42" t="e">
        <f>'様式 WA-1（集計作業用）'!$D$6</f>
        <v>#N/A</v>
      </c>
      <c r="H96" s="36" t="str">
        <f>IF('様式 A-1'!$AI$1="","",'様式 A-1'!$AI$1)</f>
        <v>南関東</v>
      </c>
      <c r="I96" s="78" t="s">
        <v>744</v>
      </c>
      <c r="J96" s="56"/>
      <c r="K96" s="57"/>
      <c r="L96" s="56"/>
      <c r="M96" s="57"/>
      <c r="N96" s="36" t="s">
        <v>49</v>
      </c>
      <c r="O96" s="35"/>
      <c r="P96" s="436"/>
      <c r="Q96" s="33"/>
      <c r="R96" s="33"/>
      <c r="S96" s="33"/>
      <c r="T96" s="43"/>
      <c r="U96" s="33"/>
      <c r="V96" s="33"/>
      <c r="W96" s="33"/>
      <c r="X96" s="34"/>
      <c r="Y96" s="36">
        <f>IF(X96="","",DATEDIF(X96,'様式 A-1'!$G$2,"Y"))</f>
      </c>
      <c r="Z96" s="33"/>
      <c r="AA96" s="33">
        <f t="shared" si="11"/>
      </c>
      <c r="AB96" s="188"/>
      <c r="AC96" s="188"/>
      <c r="AD96" s="188"/>
      <c r="AE96" s="188"/>
      <c r="AF96" s="188"/>
      <c r="AG96" s="188"/>
      <c r="AH96" s="188"/>
      <c r="AI96" s="102">
        <f t="shared" si="1"/>
        <v>0</v>
      </c>
      <c r="AJ96" s="80">
        <f t="shared" si="2"/>
        <v>0</v>
      </c>
      <c r="AK96" s="80">
        <f t="shared" si="3"/>
        <v>0</v>
      </c>
      <c r="AO96" s="200"/>
      <c r="AP96" s="201"/>
      <c r="AQ96" s="201"/>
      <c r="AR96" s="201"/>
      <c r="AS96" s="201"/>
      <c r="AT96" s="201"/>
      <c r="AU96" s="201"/>
      <c r="AV96" s="201"/>
      <c r="AW96" s="200"/>
      <c r="AX96" s="200"/>
      <c r="AY96" s="200"/>
      <c r="AZ96" s="200"/>
      <c r="BA96" s="200"/>
      <c r="BB96" s="200"/>
      <c r="BC96" s="200"/>
      <c r="BD96" s="200"/>
      <c r="BE96" s="200"/>
      <c r="BF96" s="200"/>
      <c r="BG96" s="200"/>
      <c r="BH96" s="200"/>
      <c r="BI96" s="200"/>
      <c r="BJ96" s="200"/>
      <c r="BK96" s="200"/>
    </row>
    <row r="97" spans="1:63" ht="24" customHeight="1">
      <c r="A97" s="36">
        <f>IF('様式 A-1'!$AL$1="","",'様式 A-1'!$AL$1)</f>
      </c>
      <c r="B97" s="78"/>
      <c r="C97" s="79">
        <f t="shared" si="4"/>
      </c>
      <c r="D97" s="79">
        <f t="shared" si="0"/>
      </c>
      <c r="E97" s="42">
        <f>'様式 A-1'!$D$7</f>
        <v>0</v>
      </c>
      <c r="F97" s="42">
        <f>'様式 A-1'!$D$8</f>
        <v>0</v>
      </c>
      <c r="G97" s="42" t="e">
        <f>'様式 WA-1（集計作業用）'!$D$6</f>
        <v>#N/A</v>
      </c>
      <c r="H97" s="36" t="str">
        <f>IF('様式 A-1'!$AI$1="","",'様式 A-1'!$AI$1)</f>
        <v>南関東</v>
      </c>
      <c r="I97" s="78" t="s">
        <v>745</v>
      </c>
      <c r="J97" s="56"/>
      <c r="K97" s="57"/>
      <c r="L97" s="56"/>
      <c r="M97" s="57"/>
      <c r="N97" s="36" t="s">
        <v>49</v>
      </c>
      <c r="O97" s="35"/>
      <c r="P97" s="436"/>
      <c r="Q97" s="33"/>
      <c r="R97" s="33"/>
      <c r="S97" s="33"/>
      <c r="T97" s="43"/>
      <c r="U97" s="33"/>
      <c r="V97" s="33"/>
      <c r="W97" s="33"/>
      <c r="X97" s="34"/>
      <c r="Y97" s="36">
        <f>IF(X97="","",DATEDIF(X97,'様式 A-1'!$G$2,"Y"))</f>
      </c>
      <c r="Z97" s="33"/>
      <c r="AA97" s="33">
        <f t="shared" si="11"/>
      </c>
      <c r="AB97" s="188"/>
      <c r="AC97" s="188"/>
      <c r="AD97" s="188"/>
      <c r="AE97" s="188"/>
      <c r="AF97" s="188"/>
      <c r="AG97" s="188"/>
      <c r="AH97" s="188"/>
      <c r="AI97" s="102">
        <f t="shared" si="1"/>
        <v>0</v>
      </c>
      <c r="AJ97" s="80">
        <f t="shared" si="2"/>
        <v>0</v>
      </c>
      <c r="AK97" s="80">
        <f t="shared" si="3"/>
        <v>0</v>
      </c>
      <c r="AO97" s="200"/>
      <c r="AP97" s="201"/>
      <c r="AQ97" s="201"/>
      <c r="AR97" s="201"/>
      <c r="AS97" s="201"/>
      <c r="AT97" s="201"/>
      <c r="AU97" s="201"/>
      <c r="AV97" s="201"/>
      <c r="AW97" s="200"/>
      <c r="AX97" s="200"/>
      <c r="AY97" s="200"/>
      <c r="AZ97" s="200"/>
      <c r="BA97" s="200"/>
      <c r="BB97" s="200"/>
      <c r="BC97" s="200"/>
      <c r="BD97" s="200"/>
      <c r="BE97" s="200"/>
      <c r="BF97" s="200"/>
      <c r="BG97" s="200"/>
      <c r="BH97" s="200"/>
      <c r="BI97" s="200"/>
      <c r="BJ97" s="200"/>
      <c r="BK97" s="200"/>
    </row>
    <row r="98" spans="1:63" ht="24" customHeight="1">
      <c r="A98" s="36">
        <f>IF('様式 A-1'!$AL$1="","",'様式 A-1'!$AL$1)</f>
      </c>
      <c r="B98" s="78"/>
      <c r="C98" s="79">
        <f t="shared" si="4"/>
      </c>
      <c r="D98" s="79">
        <f t="shared" si="0"/>
      </c>
      <c r="E98" s="42">
        <f>'様式 A-1'!$D$7</f>
        <v>0</v>
      </c>
      <c r="F98" s="42">
        <f>'様式 A-1'!$D$8</f>
        <v>0</v>
      </c>
      <c r="G98" s="42" t="e">
        <f>'様式 WA-1（集計作業用）'!$D$6</f>
        <v>#N/A</v>
      </c>
      <c r="H98" s="36" t="str">
        <f>IF('様式 A-1'!$AI$1="","",'様式 A-1'!$AI$1)</f>
        <v>南関東</v>
      </c>
      <c r="I98" s="78" t="s">
        <v>746</v>
      </c>
      <c r="J98" s="56"/>
      <c r="K98" s="57"/>
      <c r="L98" s="56"/>
      <c r="M98" s="57"/>
      <c r="N98" s="36" t="s">
        <v>49</v>
      </c>
      <c r="O98" s="35"/>
      <c r="P98" s="436"/>
      <c r="Q98" s="33"/>
      <c r="R98" s="33"/>
      <c r="S98" s="33"/>
      <c r="T98" s="43"/>
      <c r="U98" s="33"/>
      <c r="V98" s="33"/>
      <c r="W98" s="33"/>
      <c r="X98" s="34"/>
      <c r="Y98" s="36">
        <f>IF(X98="","",DATEDIF(X98,'様式 A-1'!$G$2,"Y"))</f>
      </c>
      <c r="Z98" s="33"/>
      <c r="AA98" s="33">
        <f t="shared" si="11"/>
      </c>
      <c r="AB98" s="188"/>
      <c r="AC98" s="188"/>
      <c r="AD98" s="188"/>
      <c r="AE98" s="188"/>
      <c r="AF98" s="188"/>
      <c r="AG98" s="188"/>
      <c r="AH98" s="188"/>
      <c r="AI98" s="102">
        <f t="shared" si="1"/>
        <v>0</v>
      </c>
      <c r="AJ98" s="80">
        <f t="shared" si="2"/>
        <v>0</v>
      </c>
      <c r="AK98" s="80">
        <f t="shared" si="3"/>
        <v>0</v>
      </c>
      <c r="AO98" s="200"/>
      <c r="AP98" s="201"/>
      <c r="AQ98" s="201"/>
      <c r="AR98" s="201"/>
      <c r="AS98" s="201"/>
      <c r="AT98" s="201"/>
      <c r="AU98" s="201"/>
      <c r="AV98" s="201"/>
      <c r="AW98" s="200"/>
      <c r="AX98" s="200"/>
      <c r="AY98" s="200"/>
      <c r="AZ98" s="200"/>
      <c r="BA98" s="200"/>
      <c r="BB98" s="200"/>
      <c r="BC98" s="200"/>
      <c r="BD98" s="200"/>
      <c r="BE98" s="200"/>
      <c r="BF98" s="200"/>
      <c r="BG98" s="200"/>
      <c r="BH98" s="200"/>
      <c r="BI98" s="200"/>
      <c r="BJ98" s="200"/>
      <c r="BK98" s="200"/>
    </row>
    <row r="99" spans="1:63" ht="24" customHeight="1">
      <c r="A99" s="36">
        <f>IF('様式 A-1'!$AL$1="","",'様式 A-1'!$AL$1)</f>
      </c>
      <c r="B99" s="78"/>
      <c r="C99" s="79">
        <f t="shared" si="4"/>
      </c>
      <c r="D99" s="79">
        <f t="shared" si="0"/>
      </c>
      <c r="E99" s="42">
        <f>'様式 A-1'!$D$7</f>
        <v>0</v>
      </c>
      <c r="F99" s="42">
        <f>'様式 A-1'!$D$8</f>
        <v>0</v>
      </c>
      <c r="G99" s="42" t="e">
        <f>'様式 WA-1（集計作業用）'!$D$6</f>
        <v>#N/A</v>
      </c>
      <c r="H99" s="36" t="str">
        <f>IF('様式 A-1'!$AI$1="","",'様式 A-1'!$AI$1)</f>
        <v>南関東</v>
      </c>
      <c r="I99" s="78" t="s">
        <v>747</v>
      </c>
      <c r="J99" s="56"/>
      <c r="K99" s="57"/>
      <c r="L99" s="56"/>
      <c r="M99" s="57"/>
      <c r="N99" s="36" t="s">
        <v>49</v>
      </c>
      <c r="O99" s="35"/>
      <c r="P99" s="436"/>
      <c r="Q99" s="33"/>
      <c r="R99" s="33"/>
      <c r="S99" s="33"/>
      <c r="T99" s="43"/>
      <c r="U99" s="33"/>
      <c r="V99" s="33"/>
      <c r="W99" s="33"/>
      <c r="X99" s="34"/>
      <c r="Y99" s="36">
        <f>IF(X99="","",DATEDIF(X99,'様式 A-1'!$G$2,"Y"))</f>
      </c>
      <c r="Z99" s="33"/>
      <c r="AA99" s="33">
        <f t="shared" si="11"/>
      </c>
      <c r="AB99" s="188"/>
      <c r="AC99" s="188"/>
      <c r="AD99" s="188"/>
      <c r="AE99" s="188"/>
      <c r="AF99" s="188"/>
      <c r="AG99" s="188"/>
      <c r="AH99" s="188"/>
      <c r="AI99" s="102">
        <f t="shared" si="1"/>
        <v>0</v>
      </c>
      <c r="AJ99" s="80">
        <f t="shared" si="2"/>
        <v>0</v>
      </c>
      <c r="AK99" s="80">
        <f t="shared" si="3"/>
        <v>0</v>
      </c>
      <c r="AO99" s="200"/>
      <c r="AP99" s="201"/>
      <c r="AQ99" s="201"/>
      <c r="AR99" s="201"/>
      <c r="AS99" s="201"/>
      <c r="AT99" s="201"/>
      <c r="AU99" s="201"/>
      <c r="AV99" s="201"/>
      <c r="AW99" s="200"/>
      <c r="AX99" s="200"/>
      <c r="AY99" s="200"/>
      <c r="AZ99" s="200"/>
      <c r="BA99" s="200"/>
      <c r="BB99" s="200"/>
      <c r="BC99" s="200"/>
      <c r="BD99" s="200"/>
      <c r="BE99" s="200"/>
      <c r="BF99" s="200"/>
      <c r="BG99" s="200"/>
      <c r="BH99" s="200"/>
      <c r="BI99" s="200"/>
      <c r="BJ99" s="200"/>
      <c r="BK99" s="200"/>
    </row>
    <row r="100" spans="1:63" ht="24" customHeight="1">
      <c r="A100" s="36">
        <f>IF('様式 A-1'!$AL$1="","",'様式 A-1'!$AL$1)</f>
      </c>
      <c r="B100" s="78"/>
      <c r="C100" s="79">
        <f t="shared" si="4"/>
      </c>
      <c r="D100" s="79">
        <f t="shared" si="0"/>
      </c>
      <c r="E100" s="42">
        <f>'様式 A-1'!$D$7</f>
        <v>0</v>
      </c>
      <c r="F100" s="42">
        <f>'様式 A-1'!$D$8</f>
        <v>0</v>
      </c>
      <c r="G100" s="42" t="e">
        <f>'様式 WA-1（集計作業用）'!$D$6</f>
        <v>#N/A</v>
      </c>
      <c r="H100" s="36" t="str">
        <f>IF('様式 A-1'!$AI$1="","",'様式 A-1'!$AI$1)</f>
        <v>南関東</v>
      </c>
      <c r="I100" s="78" t="s">
        <v>748</v>
      </c>
      <c r="J100" s="56"/>
      <c r="K100" s="57"/>
      <c r="L100" s="56"/>
      <c r="M100" s="57"/>
      <c r="N100" s="36" t="s">
        <v>49</v>
      </c>
      <c r="O100" s="35"/>
      <c r="P100" s="436"/>
      <c r="Q100" s="33"/>
      <c r="R100" s="33"/>
      <c r="S100" s="33"/>
      <c r="T100" s="43"/>
      <c r="U100" s="33"/>
      <c r="V100" s="33"/>
      <c r="W100" s="33"/>
      <c r="X100" s="34"/>
      <c r="Y100" s="36">
        <f>IF(X100="","",DATEDIF(X100,'様式 A-1'!$G$2,"Y"))</f>
      </c>
      <c r="Z100" s="33"/>
      <c r="AA100" s="33">
        <f t="shared" si="11"/>
      </c>
      <c r="AB100" s="188"/>
      <c r="AC100" s="188"/>
      <c r="AD100" s="188"/>
      <c r="AE100" s="188"/>
      <c r="AF100" s="188"/>
      <c r="AG100" s="188"/>
      <c r="AH100" s="188"/>
      <c r="AI100" s="102">
        <f t="shared" si="1"/>
        <v>0</v>
      </c>
      <c r="AJ100" s="80">
        <f t="shared" si="2"/>
        <v>0</v>
      </c>
      <c r="AK100" s="80">
        <f t="shared" si="3"/>
        <v>0</v>
      </c>
      <c r="AO100" s="200"/>
      <c r="AP100" s="201"/>
      <c r="AQ100" s="201"/>
      <c r="AR100" s="201"/>
      <c r="AS100" s="201"/>
      <c r="AT100" s="201"/>
      <c r="AU100" s="201"/>
      <c r="AV100" s="201"/>
      <c r="AW100" s="200"/>
      <c r="AX100" s="200"/>
      <c r="AY100" s="200"/>
      <c r="AZ100" s="200"/>
      <c r="BA100" s="200"/>
      <c r="BB100" s="200"/>
      <c r="BC100" s="200"/>
      <c r="BD100" s="200"/>
      <c r="BE100" s="200"/>
      <c r="BF100" s="200"/>
      <c r="BG100" s="200"/>
      <c r="BH100" s="200"/>
      <c r="BI100" s="200"/>
      <c r="BJ100" s="200"/>
      <c r="BK100" s="200"/>
    </row>
    <row r="101" spans="1:63" ht="24" customHeight="1">
      <c r="A101" s="36">
        <f>IF('様式 A-1'!$AL$1="","",'様式 A-1'!$AL$1)</f>
      </c>
      <c r="B101" s="78"/>
      <c r="C101" s="79">
        <f t="shared" si="4"/>
      </c>
      <c r="D101" s="79">
        <f t="shared" si="0"/>
      </c>
      <c r="E101" s="42">
        <f>'様式 A-1'!$D$7</f>
        <v>0</v>
      </c>
      <c r="F101" s="42">
        <f>'様式 A-1'!$D$8</f>
        <v>0</v>
      </c>
      <c r="G101" s="42" t="e">
        <f>'様式 WA-1（集計作業用）'!$D$6</f>
        <v>#N/A</v>
      </c>
      <c r="H101" s="36" t="str">
        <f>IF('様式 A-1'!$AI$1="","",'様式 A-1'!$AI$1)</f>
        <v>南関東</v>
      </c>
      <c r="I101" s="78" t="s">
        <v>749</v>
      </c>
      <c r="J101" s="56"/>
      <c r="K101" s="57"/>
      <c r="L101" s="56"/>
      <c r="M101" s="57"/>
      <c r="N101" s="36" t="s">
        <v>49</v>
      </c>
      <c r="O101" s="35"/>
      <c r="P101" s="436"/>
      <c r="Q101" s="33"/>
      <c r="R101" s="33"/>
      <c r="S101" s="33"/>
      <c r="T101" s="43"/>
      <c r="U101" s="33"/>
      <c r="V101" s="33"/>
      <c r="W101" s="33"/>
      <c r="X101" s="34"/>
      <c r="Y101" s="36">
        <f>IF(X101="","",DATEDIF(X101,'様式 A-1'!$G$2,"Y"))</f>
      </c>
      <c r="Z101" s="33"/>
      <c r="AA101" s="33">
        <f t="shared" si="11"/>
      </c>
      <c r="AB101" s="188"/>
      <c r="AC101" s="188"/>
      <c r="AD101" s="188"/>
      <c r="AE101" s="188"/>
      <c r="AF101" s="188"/>
      <c r="AG101" s="188"/>
      <c r="AH101" s="188"/>
      <c r="AI101" s="102">
        <f t="shared" si="1"/>
        <v>0</v>
      </c>
      <c r="AJ101" s="80">
        <f t="shared" si="2"/>
        <v>0</v>
      </c>
      <c r="AK101" s="80">
        <f t="shared" si="3"/>
        <v>0</v>
      </c>
      <c r="AO101" s="200"/>
      <c r="AP101" s="201"/>
      <c r="AQ101" s="201"/>
      <c r="AR101" s="201"/>
      <c r="AS101" s="201"/>
      <c r="AT101" s="201"/>
      <c r="AU101" s="201"/>
      <c r="AV101" s="201"/>
      <c r="AW101" s="200"/>
      <c r="AX101" s="200"/>
      <c r="AY101" s="200"/>
      <c r="AZ101" s="200"/>
      <c r="BA101" s="200"/>
      <c r="BB101" s="200"/>
      <c r="BC101" s="200"/>
      <c r="BD101" s="200"/>
      <c r="BE101" s="200"/>
      <c r="BF101" s="200"/>
      <c r="BG101" s="200"/>
      <c r="BH101" s="200"/>
      <c r="BI101" s="200"/>
      <c r="BJ101" s="200"/>
      <c r="BK101" s="200"/>
    </row>
    <row r="102" spans="1:63" ht="24" customHeight="1">
      <c r="A102" s="36">
        <f>IF('様式 A-1'!$AL$1="","",'様式 A-1'!$AL$1)</f>
      </c>
      <c r="B102" s="78"/>
      <c r="C102" s="79">
        <f t="shared" si="4"/>
      </c>
      <c r="D102" s="79">
        <f t="shared" si="0"/>
      </c>
      <c r="E102" s="42">
        <f>'様式 A-1'!$D$7</f>
        <v>0</v>
      </c>
      <c r="F102" s="42">
        <f>'様式 A-1'!$D$8</f>
        <v>0</v>
      </c>
      <c r="G102" s="42" t="e">
        <f>'様式 WA-1（集計作業用）'!$D$6</f>
        <v>#N/A</v>
      </c>
      <c r="H102" s="36" t="str">
        <f>IF('様式 A-1'!$AI$1="","",'様式 A-1'!$AI$1)</f>
        <v>南関東</v>
      </c>
      <c r="I102" s="78" t="s">
        <v>750</v>
      </c>
      <c r="J102" s="56"/>
      <c r="K102" s="57"/>
      <c r="L102" s="56"/>
      <c r="M102" s="57"/>
      <c r="N102" s="36" t="s">
        <v>49</v>
      </c>
      <c r="O102" s="35"/>
      <c r="P102" s="436"/>
      <c r="Q102" s="33"/>
      <c r="R102" s="33"/>
      <c r="S102" s="33"/>
      <c r="T102" s="43"/>
      <c r="U102" s="33"/>
      <c r="V102" s="33"/>
      <c r="W102" s="33"/>
      <c r="X102" s="34"/>
      <c r="Y102" s="36">
        <f>IF(X102="","",DATEDIF(X102,'様式 A-1'!$G$2,"Y"))</f>
      </c>
      <c r="Z102" s="33"/>
      <c r="AA102" s="33">
        <f t="shared" si="11"/>
      </c>
      <c r="AB102" s="188"/>
      <c r="AC102" s="188"/>
      <c r="AD102" s="188"/>
      <c r="AE102" s="188"/>
      <c r="AF102" s="188"/>
      <c r="AG102" s="188"/>
      <c r="AH102" s="188"/>
      <c r="AI102" s="102">
        <f t="shared" si="1"/>
        <v>0</v>
      </c>
      <c r="AJ102" s="80">
        <f t="shared" si="2"/>
        <v>0</v>
      </c>
      <c r="AK102" s="80">
        <f t="shared" si="3"/>
        <v>0</v>
      </c>
      <c r="AO102" s="200"/>
      <c r="AP102" s="201"/>
      <c r="AQ102" s="201"/>
      <c r="AR102" s="201"/>
      <c r="AS102" s="201"/>
      <c r="AT102" s="201"/>
      <c r="AU102" s="201"/>
      <c r="AV102" s="201"/>
      <c r="AW102" s="200"/>
      <c r="AX102" s="200"/>
      <c r="AY102" s="200"/>
      <c r="AZ102" s="200"/>
      <c r="BA102" s="200"/>
      <c r="BB102" s="200"/>
      <c r="BC102" s="200"/>
      <c r="BD102" s="200"/>
      <c r="BE102" s="200"/>
      <c r="BF102" s="200"/>
      <c r="BG102" s="200"/>
      <c r="BH102" s="200"/>
      <c r="BI102" s="200"/>
      <c r="BJ102" s="200"/>
      <c r="BK102" s="200"/>
    </row>
    <row r="103" spans="1:63" ht="24" customHeight="1">
      <c r="A103" s="36">
        <f>IF('様式 A-1'!$AL$1="","",'様式 A-1'!$AL$1)</f>
      </c>
      <c r="B103" s="78"/>
      <c r="C103" s="79">
        <f t="shared" si="4"/>
      </c>
      <c r="D103" s="79">
        <f t="shared" si="0"/>
      </c>
      <c r="E103" s="42">
        <f>'様式 A-1'!$D$7</f>
        <v>0</v>
      </c>
      <c r="F103" s="42">
        <f>'様式 A-1'!$D$8</f>
        <v>0</v>
      </c>
      <c r="G103" s="42" t="e">
        <f>'様式 WA-1（集計作業用）'!$D$6</f>
        <v>#N/A</v>
      </c>
      <c r="H103" s="36" t="str">
        <f>IF('様式 A-1'!$AI$1="","",'様式 A-1'!$AI$1)</f>
        <v>南関東</v>
      </c>
      <c r="I103" s="78" t="s">
        <v>751</v>
      </c>
      <c r="J103" s="56"/>
      <c r="K103" s="57"/>
      <c r="L103" s="56"/>
      <c r="M103" s="57"/>
      <c r="N103" s="36" t="s">
        <v>49</v>
      </c>
      <c r="O103" s="35"/>
      <c r="P103" s="436"/>
      <c r="Q103" s="33"/>
      <c r="R103" s="33"/>
      <c r="S103" s="33"/>
      <c r="T103" s="43"/>
      <c r="U103" s="33"/>
      <c r="V103" s="33"/>
      <c r="W103" s="33"/>
      <c r="X103" s="34"/>
      <c r="Y103" s="36">
        <f>IF(X103="","",DATEDIF(X103,'様式 A-1'!$G$2,"Y"))</f>
      </c>
      <c r="Z103" s="33"/>
      <c r="AA103" s="33">
        <f t="shared" si="11"/>
      </c>
      <c r="AB103" s="188"/>
      <c r="AC103" s="188"/>
      <c r="AD103" s="188"/>
      <c r="AE103" s="188"/>
      <c r="AF103" s="188"/>
      <c r="AG103" s="188"/>
      <c r="AH103" s="188"/>
      <c r="AI103" s="102">
        <f t="shared" si="1"/>
        <v>0</v>
      </c>
      <c r="AJ103" s="80">
        <f t="shared" si="2"/>
        <v>0</v>
      </c>
      <c r="AK103" s="80">
        <f t="shared" si="3"/>
        <v>0</v>
      </c>
      <c r="AO103" s="200"/>
      <c r="AP103" s="201"/>
      <c r="AQ103" s="201"/>
      <c r="AR103" s="201"/>
      <c r="AS103" s="201"/>
      <c r="AT103" s="201"/>
      <c r="AU103" s="201"/>
      <c r="AV103" s="201"/>
      <c r="AW103" s="200"/>
      <c r="AX103" s="200"/>
      <c r="AY103" s="200"/>
      <c r="AZ103" s="200"/>
      <c r="BA103" s="200"/>
      <c r="BB103" s="200"/>
      <c r="BC103" s="200"/>
      <c r="BD103" s="200"/>
      <c r="BE103" s="200"/>
      <c r="BF103" s="200"/>
      <c r="BG103" s="200"/>
      <c r="BH103" s="200"/>
      <c r="BI103" s="200"/>
      <c r="BJ103" s="200"/>
      <c r="BK103" s="200"/>
    </row>
    <row r="104" spans="1:63" ht="24" customHeight="1">
      <c r="A104" s="36">
        <f>IF('様式 A-1'!$AL$1="","",'様式 A-1'!$AL$1)</f>
      </c>
      <c r="B104" s="78"/>
      <c r="C104" s="79">
        <f t="shared" si="4"/>
      </c>
      <c r="D104" s="79">
        <f t="shared" si="0"/>
      </c>
      <c r="E104" s="42">
        <f>'様式 A-1'!$D$7</f>
        <v>0</v>
      </c>
      <c r="F104" s="42">
        <f>'様式 A-1'!$D$8</f>
        <v>0</v>
      </c>
      <c r="G104" s="42" t="e">
        <f>'様式 WA-1（集計作業用）'!$D$6</f>
        <v>#N/A</v>
      </c>
      <c r="H104" s="36" t="str">
        <f>IF('様式 A-1'!$AI$1="","",'様式 A-1'!$AI$1)</f>
        <v>南関東</v>
      </c>
      <c r="I104" s="78" t="s">
        <v>752</v>
      </c>
      <c r="J104" s="56"/>
      <c r="K104" s="57"/>
      <c r="L104" s="56"/>
      <c r="M104" s="57"/>
      <c r="N104" s="36" t="s">
        <v>49</v>
      </c>
      <c r="O104" s="35"/>
      <c r="P104" s="436"/>
      <c r="Q104" s="33"/>
      <c r="R104" s="33"/>
      <c r="S104" s="33"/>
      <c r="T104" s="43"/>
      <c r="U104" s="33"/>
      <c r="V104" s="33"/>
      <c r="W104" s="33"/>
      <c r="X104" s="34"/>
      <c r="Y104" s="36">
        <f>IF(X104="","",DATEDIF(X104,'様式 A-1'!$G$2,"Y"))</f>
      </c>
      <c r="Z104" s="33"/>
      <c r="AA104" s="33">
        <f t="shared" si="11"/>
      </c>
      <c r="AB104" s="188"/>
      <c r="AC104" s="188"/>
      <c r="AD104" s="188"/>
      <c r="AE104" s="188"/>
      <c r="AF104" s="188"/>
      <c r="AG104" s="188"/>
      <c r="AH104" s="188"/>
      <c r="AI104" s="102">
        <f t="shared" si="1"/>
        <v>0</v>
      </c>
      <c r="AJ104" s="80">
        <f t="shared" si="2"/>
        <v>0</v>
      </c>
      <c r="AK104" s="80">
        <f t="shared" si="3"/>
        <v>0</v>
      </c>
      <c r="AO104" s="200"/>
      <c r="AP104" s="201"/>
      <c r="AQ104" s="201"/>
      <c r="AR104" s="201"/>
      <c r="AS104" s="201"/>
      <c r="AT104" s="201"/>
      <c r="AU104" s="201"/>
      <c r="AV104" s="201"/>
      <c r="AW104" s="200"/>
      <c r="AX104" s="200"/>
      <c r="AY104" s="200"/>
      <c r="AZ104" s="200"/>
      <c r="BA104" s="200"/>
      <c r="BB104" s="200"/>
      <c r="BC104" s="200"/>
      <c r="BD104" s="200"/>
      <c r="BE104" s="200"/>
      <c r="BF104" s="200"/>
      <c r="BG104" s="200"/>
      <c r="BH104" s="200"/>
      <c r="BI104" s="200"/>
      <c r="BJ104" s="200"/>
      <c r="BK104" s="200"/>
    </row>
    <row r="105" spans="1:63" ht="24" customHeight="1">
      <c r="A105" s="36">
        <f>IF('様式 A-1'!$AL$1="","",'様式 A-1'!$AL$1)</f>
      </c>
      <c r="B105" s="78"/>
      <c r="C105" s="79">
        <f t="shared" si="4"/>
      </c>
      <c r="D105" s="79">
        <f t="shared" si="0"/>
      </c>
      <c r="E105" s="42">
        <f>'様式 A-1'!$D$7</f>
        <v>0</v>
      </c>
      <c r="F105" s="42">
        <f>'様式 A-1'!$D$8</f>
        <v>0</v>
      </c>
      <c r="G105" s="42" t="e">
        <f>'様式 WA-1（集計作業用）'!$D$6</f>
        <v>#N/A</v>
      </c>
      <c r="H105" s="36" t="str">
        <f>IF('様式 A-1'!$AI$1="","",'様式 A-1'!$AI$1)</f>
        <v>南関東</v>
      </c>
      <c r="I105" s="78" t="s">
        <v>753</v>
      </c>
      <c r="J105" s="56"/>
      <c r="K105" s="57"/>
      <c r="L105" s="56"/>
      <c r="M105" s="57"/>
      <c r="N105" s="36" t="s">
        <v>49</v>
      </c>
      <c r="O105" s="35"/>
      <c r="P105" s="436"/>
      <c r="Q105" s="33"/>
      <c r="R105" s="33"/>
      <c r="S105" s="33"/>
      <c r="T105" s="43"/>
      <c r="U105" s="33"/>
      <c r="V105" s="33"/>
      <c r="W105" s="33"/>
      <c r="X105" s="34"/>
      <c r="Y105" s="36">
        <f>IF(X105="","",DATEDIF(X105,'様式 A-1'!$G$2,"Y"))</f>
      </c>
      <c r="Z105" s="33"/>
      <c r="AA105" s="33">
        <f t="shared" si="11"/>
      </c>
      <c r="AB105" s="188"/>
      <c r="AC105" s="188"/>
      <c r="AD105" s="188"/>
      <c r="AE105" s="188"/>
      <c r="AF105" s="188"/>
      <c r="AG105" s="188"/>
      <c r="AH105" s="188"/>
      <c r="AI105" s="102">
        <f t="shared" si="1"/>
        <v>0</v>
      </c>
      <c r="AJ105" s="80">
        <f t="shared" si="2"/>
        <v>0</v>
      </c>
      <c r="AK105" s="80">
        <f t="shared" si="3"/>
        <v>0</v>
      </c>
      <c r="AO105" s="200"/>
      <c r="AP105" s="201"/>
      <c r="AQ105" s="201"/>
      <c r="AR105" s="201"/>
      <c r="AS105" s="201"/>
      <c r="AT105" s="201"/>
      <c r="AU105" s="201"/>
      <c r="AV105" s="201"/>
      <c r="AW105" s="200"/>
      <c r="AX105" s="200"/>
      <c r="AY105" s="200"/>
      <c r="AZ105" s="200"/>
      <c r="BA105" s="200"/>
      <c r="BB105" s="200"/>
      <c r="BC105" s="200"/>
      <c r="BD105" s="200"/>
      <c r="BE105" s="200"/>
      <c r="BF105" s="200"/>
      <c r="BG105" s="200"/>
      <c r="BH105" s="200"/>
      <c r="BI105" s="200"/>
      <c r="BJ105" s="200"/>
      <c r="BK105" s="200"/>
    </row>
    <row r="106" spans="1:63" ht="24" customHeight="1">
      <c r="A106" s="36">
        <f>IF('様式 A-1'!$AL$1="","",'様式 A-1'!$AL$1)</f>
      </c>
      <c r="B106" s="78"/>
      <c r="C106" s="79">
        <f t="shared" si="4"/>
      </c>
      <c r="D106" s="79">
        <f t="shared" si="0"/>
      </c>
      <c r="E106" s="42">
        <f>'様式 A-1'!$D$7</f>
        <v>0</v>
      </c>
      <c r="F106" s="42">
        <f>'様式 A-1'!$D$8</f>
        <v>0</v>
      </c>
      <c r="G106" s="42" t="e">
        <f>'様式 WA-1（集計作業用）'!$D$6</f>
        <v>#N/A</v>
      </c>
      <c r="H106" s="36" t="str">
        <f>IF('様式 A-1'!$AI$1="","",'様式 A-1'!$AI$1)</f>
        <v>南関東</v>
      </c>
      <c r="I106" s="78" t="s">
        <v>754</v>
      </c>
      <c r="J106" s="56"/>
      <c r="K106" s="57"/>
      <c r="L106" s="56"/>
      <c r="M106" s="57"/>
      <c r="N106" s="36" t="s">
        <v>49</v>
      </c>
      <c r="O106" s="35"/>
      <c r="P106" s="436"/>
      <c r="Q106" s="33"/>
      <c r="R106" s="33"/>
      <c r="S106" s="33"/>
      <c r="T106" s="43"/>
      <c r="U106" s="33"/>
      <c r="V106" s="33"/>
      <c r="W106" s="33"/>
      <c r="X106" s="34"/>
      <c r="Y106" s="36">
        <f>IF(X106="","",DATEDIF(X106,'様式 A-1'!$G$2,"Y"))</f>
      </c>
      <c r="Z106" s="33"/>
      <c r="AA106" s="33">
        <f aca="true" t="shared" si="12" ref="AA106:AA129">IF(AND(J106&lt;&gt;"",OR(K106="",L106="",M106="",O106="",P106="",T106="",W106="",X106="",Z106="")),"×情報不足","")</f>
      </c>
      <c r="AB106" s="188"/>
      <c r="AC106" s="188"/>
      <c r="AD106" s="188"/>
      <c r="AE106" s="188"/>
      <c r="AF106" s="188"/>
      <c r="AG106" s="188"/>
      <c r="AH106" s="188"/>
      <c r="AI106" s="102">
        <f t="shared" si="1"/>
        <v>0</v>
      </c>
      <c r="AJ106" s="80">
        <f t="shared" si="2"/>
        <v>0</v>
      </c>
      <c r="AK106" s="80">
        <f t="shared" si="3"/>
        <v>0</v>
      </c>
      <c r="AO106" s="200"/>
      <c r="AP106" s="201"/>
      <c r="AQ106" s="201"/>
      <c r="AR106" s="201"/>
      <c r="AS106" s="201"/>
      <c r="AT106" s="201"/>
      <c r="AU106" s="201"/>
      <c r="AV106" s="201"/>
      <c r="AW106" s="200"/>
      <c r="AX106" s="200"/>
      <c r="AY106" s="200"/>
      <c r="AZ106" s="200"/>
      <c r="BA106" s="200"/>
      <c r="BB106" s="200"/>
      <c r="BC106" s="200"/>
      <c r="BD106" s="200"/>
      <c r="BE106" s="200"/>
      <c r="BF106" s="200"/>
      <c r="BG106" s="200"/>
      <c r="BH106" s="200"/>
      <c r="BI106" s="200"/>
      <c r="BJ106" s="200"/>
      <c r="BK106" s="200"/>
    </row>
    <row r="107" spans="1:63" ht="24" customHeight="1">
      <c r="A107" s="36">
        <f>IF('様式 A-1'!$AL$1="","",'様式 A-1'!$AL$1)</f>
      </c>
      <c r="B107" s="78"/>
      <c r="C107" s="79">
        <f t="shared" si="4"/>
      </c>
      <c r="D107" s="79">
        <f t="shared" si="0"/>
      </c>
      <c r="E107" s="42">
        <f>'様式 A-1'!$D$7</f>
        <v>0</v>
      </c>
      <c r="F107" s="42">
        <f>'様式 A-1'!$D$8</f>
        <v>0</v>
      </c>
      <c r="G107" s="42" t="e">
        <f>'様式 WA-1（集計作業用）'!$D$6</f>
        <v>#N/A</v>
      </c>
      <c r="H107" s="36" t="str">
        <f>IF('様式 A-1'!$AI$1="","",'様式 A-1'!$AI$1)</f>
        <v>南関東</v>
      </c>
      <c r="I107" s="78" t="s">
        <v>755</v>
      </c>
      <c r="J107" s="56"/>
      <c r="K107" s="57"/>
      <c r="L107" s="56"/>
      <c r="M107" s="57"/>
      <c r="N107" s="36" t="s">
        <v>49</v>
      </c>
      <c r="O107" s="35"/>
      <c r="P107" s="436"/>
      <c r="Q107" s="33"/>
      <c r="R107" s="33"/>
      <c r="S107" s="33"/>
      <c r="T107" s="43"/>
      <c r="U107" s="33"/>
      <c r="V107" s="33"/>
      <c r="W107" s="33"/>
      <c r="X107" s="34"/>
      <c r="Y107" s="36">
        <f>IF(X107="","",DATEDIF(X107,'様式 A-1'!$G$2,"Y"))</f>
      </c>
      <c r="Z107" s="33"/>
      <c r="AA107" s="33">
        <f t="shared" si="12"/>
      </c>
      <c r="AB107" s="188"/>
      <c r="AC107" s="188"/>
      <c r="AD107" s="188"/>
      <c r="AE107" s="188"/>
      <c r="AF107" s="188"/>
      <c r="AG107" s="188"/>
      <c r="AH107" s="188"/>
      <c r="AI107" s="102">
        <f t="shared" si="1"/>
        <v>0</v>
      </c>
      <c r="AJ107" s="80">
        <f t="shared" si="2"/>
        <v>0</v>
      </c>
      <c r="AK107" s="80">
        <f t="shared" si="3"/>
        <v>0</v>
      </c>
      <c r="AO107" s="200"/>
      <c r="AP107" s="201"/>
      <c r="AQ107" s="201"/>
      <c r="AR107" s="201"/>
      <c r="AS107" s="201"/>
      <c r="AT107" s="201"/>
      <c r="AU107" s="201"/>
      <c r="AV107" s="201"/>
      <c r="AW107" s="200"/>
      <c r="AX107" s="200"/>
      <c r="AY107" s="200"/>
      <c r="AZ107" s="200"/>
      <c r="BA107" s="200"/>
      <c r="BB107" s="200"/>
      <c r="BC107" s="200"/>
      <c r="BD107" s="200"/>
      <c r="BE107" s="200"/>
      <c r="BF107" s="200"/>
      <c r="BG107" s="200"/>
      <c r="BH107" s="200"/>
      <c r="BI107" s="200"/>
      <c r="BJ107" s="200"/>
      <c r="BK107" s="200"/>
    </row>
    <row r="108" spans="1:63" ht="24" customHeight="1">
      <c r="A108" s="36">
        <f>IF('様式 A-1'!$AL$1="","",'様式 A-1'!$AL$1)</f>
      </c>
      <c r="B108" s="78"/>
      <c r="C108" s="79">
        <f t="shared" si="4"/>
      </c>
      <c r="D108" s="79">
        <f t="shared" si="0"/>
      </c>
      <c r="E108" s="42">
        <f>'様式 A-1'!$D$7</f>
        <v>0</v>
      </c>
      <c r="F108" s="42">
        <f>'様式 A-1'!$D$8</f>
        <v>0</v>
      </c>
      <c r="G108" s="42" t="e">
        <f>'様式 WA-1（集計作業用）'!$D$6</f>
        <v>#N/A</v>
      </c>
      <c r="H108" s="36" t="str">
        <f>IF('様式 A-1'!$AI$1="","",'様式 A-1'!$AI$1)</f>
        <v>南関東</v>
      </c>
      <c r="I108" s="78" t="s">
        <v>756</v>
      </c>
      <c r="J108" s="56"/>
      <c r="K108" s="57"/>
      <c r="L108" s="56"/>
      <c r="M108" s="57"/>
      <c r="N108" s="36" t="s">
        <v>49</v>
      </c>
      <c r="O108" s="35"/>
      <c r="P108" s="436"/>
      <c r="Q108" s="33"/>
      <c r="R108" s="33"/>
      <c r="S108" s="33"/>
      <c r="T108" s="43"/>
      <c r="U108" s="33"/>
      <c r="V108" s="33"/>
      <c r="W108" s="33"/>
      <c r="X108" s="34"/>
      <c r="Y108" s="36">
        <f>IF(X108="","",DATEDIF(X108,'様式 A-1'!$G$2,"Y"))</f>
      </c>
      <c r="Z108" s="33"/>
      <c r="AA108" s="33">
        <f t="shared" si="12"/>
      </c>
      <c r="AB108" s="188"/>
      <c r="AC108" s="188"/>
      <c r="AD108" s="188"/>
      <c r="AE108" s="188"/>
      <c r="AF108" s="188"/>
      <c r="AG108" s="188"/>
      <c r="AH108" s="188"/>
      <c r="AI108" s="102">
        <f t="shared" si="1"/>
        <v>0</v>
      </c>
      <c r="AJ108" s="80">
        <f t="shared" si="2"/>
        <v>0</v>
      </c>
      <c r="AK108" s="80">
        <f t="shared" si="3"/>
        <v>0</v>
      </c>
      <c r="AO108" s="200"/>
      <c r="AP108" s="201"/>
      <c r="AQ108" s="201"/>
      <c r="AR108" s="201"/>
      <c r="AS108" s="201"/>
      <c r="AT108" s="201"/>
      <c r="AU108" s="201"/>
      <c r="AV108" s="201"/>
      <c r="AW108" s="200"/>
      <c r="AX108" s="200"/>
      <c r="AY108" s="200"/>
      <c r="AZ108" s="200"/>
      <c r="BA108" s="200"/>
      <c r="BB108" s="200"/>
      <c r="BC108" s="200"/>
      <c r="BD108" s="200"/>
      <c r="BE108" s="200"/>
      <c r="BF108" s="200"/>
      <c r="BG108" s="200"/>
      <c r="BH108" s="200"/>
      <c r="BI108" s="200"/>
      <c r="BJ108" s="200"/>
      <c r="BK108" s="200"/>
    </row>
    <row r="109" spans="1:63" ht="24" customHeight="1">
      <c r="A109" s="36">
        <f>IF('様式 A-1'!$AL$1="","",'様式 A-1'!$AL$1)</f>
      </c>
      <c r="B109" s="78"/>
      <c r="C109" s="79">
        <f t="shared" si="4"/>
      </c>
      <c r="D109" s="79">
        <f t="shared" si="0"/>
      </c>
      <c r="E109" s="42">
        <f>'様式 A-1'!$D$7</f>
        <v>0</v>
      </c>
      <c r="F109" s="42">
        <f>'様式 A-1'!$D$8</f>
        <v>0</v>
      </c>
      <c r="G109" s="42" t="e">
        <f>'様式 WA-1（集計作業用）'!$D$6</f>
        <v>#N/A</v>
      </c>
      <c r="H109" s="36" t="str">
        <f>IF('様式 A-1'!$AI$1="","",'様式 A-1'!$AI$1)</f>
        <v>南関東</v>
      </c>
      <c r="I109" s="78" t="s">
        <v>757</v>
      </c>
      <c r="J109" s="56"/>
      <c r="K109" s="57"/>
      <c r="L109" s="56"/>
      <c r="M109" s="57"/>
      <c r="N109" s="36" t="s">
        <v>49</v>
      </c>
      <c r="O109" s="35"/>
      <c r="P109" s="436"/>
      <c r="Q109" s="33"/>
      <c r="R109" s="33"/>
      <c r="S109" s="33"/>
      <c r="T109" s="43"/>
      <c r="U109" s="33"/>
      <c r="V109" s="33"/>
      <c r="W109" s="33"/>
      <c r="X109" s="34"/>
      <c r="Y109" s="36">
        <f>IF(X109="","",DATEDIF(X109,'様式 A-1'!$G$2,"Y"))</f>
      </c>
      <c r="Z109" s="33"/>
      <c r="AA109" s="33">
        <f t="shared" si="12"/>
      </c>
      <c r="AB109" s="188"/>
      <c r="AC109" s="188"/>
      <c r="AD109" s="188"/>
      <c r="AE109" s="188"/>
      <c r="AF109" s="188"/>
      <c r="AG109" s="188"/>
      <c r="AH109" s="188"/>
      <c r="AI109" s="102">
        <f t="shared" si="1"/>
        <v>0</v>
      </c>
      <c r="AJ109" s="80">
        <f t="shared" si="2"/>
        <v>0</v>
      </c>
      <c r="AK109" s="80">
        <f t="shared" si="3"/>
        <v>0</v>
      </c>
      <c r="AO109" s="200"/>
      <c r="AP109" s="201"/>
      <c r="AQ109" s="201"/>
      <c r="AR109" s="201"/>
      <c r="AS109" s="201"/>
      <c r="AT109" s="201"/>
      <c r="AU109" s="201"/>
      <c r="AV109" s="201"/>
      <c r="AW109" s="200"/>
      <c r="AX109" s="200"/>
      <c r="AY109" s="200"/>
      <c r="AZ109" s="200"/>
      <c r="BA109" s="200"/>
      <c r="BB109" s="200"/>
      <c r="BC109" s="200"/>
      <c r="BD109" s="200"/>
      <c r="BE109" s="200"/>
      <c r="BF109" s="200"/>
      <c r="BG109" s="200"/>
      <c r="BH109" s="200"/>
      <c r="BI109" s="200"/>
      <c r="BJ109" s="200"/>
      <c r="BK109" s="200"/>
    </row>
    <row r="110" spans="1:63" ht="24" customHeight="1">
      <c r="A110" s="36">
        <f>IF('様式 A-1'!$AL$1="","",'様式 A-1'!$AL$1)</f>
      </c>
      <c r="B110" s="78"/>
      <c r="C110" s="79">
        <f t="shared" si="4"/>
      </c>
      <c r="D110" s="79">
        <f t="shared" si="0"/>
      </c>
      <c r="E110" s="42">
        <f>'様式 A-1'!$D$7</f>
        <v>0</v>
      </c>
      <c r="F110" s="42">
        <f>'様式 A-1'!$D$8</f>
        <v>0</v>
      </c>
      <c r="G110" s="42" t="e">
        <f>'様式 WA-1（集計作業用）'!$D$6</f>
        <v>#N/A</v>
      </c>
      <c r="H110" s="36" t="str">
        <f>IF('様式 A-1'!$AI$1="","",'様式 A-1'!$AI$1)</f>
        <v>南関東</v>
      </c>
      <c r="I110" s="78" t="s">
        <v>758</v>
      </c>
      <c r="J110" s="56"/>
      <c r="K110" s="57"/>
      <c r="L110" s="56"/>
      <c r="M110" s="57"/>
      <c r="N110" s="36" t="s">
        <v>49</v>
      </c>
      <c r="O110" s="35"/>
      <c r="P110" s="436"/>
      <c r="Q110" s="33"/>
      <c r="R110" s="33"/>
      <c r="S110" s="33"/>
      <c r="T110" s="43"/>
      <c r="U110" s="33"/>
      <c r="V110" s="33"/>
      <c r="W110" s="33"/>
      <c r="X110" s="34"/>
      <c r="Y110" s="36">
        <f>IF(X110="","",DATEDIF(X110,'様式 A-1'!$G$2,"Y"))</f>
      </c>
      <c r="Z110" s="33"/>
      <c r="AA110" s="33">
        <f t="shared" si="12"/>
      </c>
      <c r="AB110" s="188"/>
      <c r="AC110" s="188"/>
      <c r="AD110" s="188"/>
      <c r="AE110" s="188"/>
      <c r="AF110" s="188"/>
      <c r="AG110" s="188"/>
      <c r="AH110" s="188"/>
      <c r="AI110" s="102">
        <f t="shared" si="1"/>
        <v>0</v>
      </c>
      <c r="AJ110" s="80">
        <f t="shared" si="2"/>
        <v>0</v>
      </c>
      <c r="AK110" s="80">
        <f t="shared" si="3"/>
        <v>0</v>
      </c>
      <c r="AO110" s="200"/>
      <c r="AP110" s="201"/>
      <c r="AQ110" s="201"/>
      <c r="AR110" s="201"/>
      <c r="AS110" s="201"/>
      <c r="AT110" s="201"/>
      <c r="AU110" s="201"/>
      <c r="AV110" s="201"/>
      <c r="AW110" s="200"/>
      <c r="AX110" s="200"/>
      <c r="AY110" s="200"/>
      <c r="AZ110" s="200"/>
      <c r="BA110" s="200"/>
      <c r="BB110" s="200"/>
      <c r="BC110" s="200"/>
      <c r="BD110" s="200"/>
      <c r="BE110" s="200"/>
      <c r="BF110" s="200"/>
      <c r="BG110" s="200"/>
      <c r="BH110" s="200"/>
      <c r="BI110" s="200"/>
      <c r="BJ110" s="200"/>
      <c r="BK110" s="200"/>
    </row>
    <row r="111" spans="1:63" ht="24" customHeight="1">
      <c r="A111" s="36">
        <f>IF('様式 A-1'!$AL$1="","",'様式 A-1'!$AL$1)</f>
      </c>
      <c r="B111" s="78"/>
      <c r="C111" s="79">
        <f t="shared" si="4"/>
      </c>
      <c r="D111" s="79">
        <f t="shared" si="0"/>
      </c>
      <c r="E111" s="42">
        <f>'様式 A-1'!$D$7</f>
        <v>0</v>
      </c>
      <c r="F111" s="42">
        <f>'様式 A-1'!$D$8</f>
        <v>0</v>
      </c>
      <c r="G111" s="42" t="e">
        <f>'様式 WA-1（集計作業用）'!$D$6</f>
        <v>#N/A</v>
      </c>
      <c r="H111" s="36" t="str">
        <f>IF('様式 A-1'!$AI$1="","",'様式 A-1'!$AI$1)</f>
        <v>南関東</v>
      </c>
      <c r="I111" s="78" t="s">
        <v>759</v>
      </c>
      <c r="J111" s="56"/>
      <c r="K111" s="57"/>
      <c r="L111" s="56"/>
      <c r="M111" s="57"/>
      <c r="N111" s="36" t="s">
        <v>49</v>
      </c>
      <c r="O111" s="35"/>
      <c r="P111" s="436"/>
      <c r="Q111" s="33"/>
      <c r="R111" s="33"/>
      <c r="S111" s="33"/>
      <c r="T111" s="43"/>
      <c r="U111" s="33"/>
      <c r="V111" s="33"/>
      <c r="W111" s="33"/>
      <c r="X111" s="34"/>
      <c r="Y111" s="36">
        <f>IF(X111="","",DATEDIF(X111,'様式 A-1'!$G$2,"Y"))</f>
      </c>
      <c r="Z111" s="33"/>
      <c r="AA111" s="33">
        <f t="shared" si="12"/>
      </c>
      <c r="AB111" s="188"/>
      <c r="AC111" s="188"/>
      <c r="AD111" s="188"/>
      <c r="AE111" s="188"/>
      <c r="AF111" s="188"/>
      <c r="AG111" s="188"/>
      <c r="AH111" s="188"/>
      <c r="AI111" s="102">
        <f t="shared" si="1"/>
        <v>0</v>
      </c>
      <c r="AJ111" s="80">
        <f t="shared" si="2"/>
        <v>0</v>
      </c>
      <c r="AK111" s="80">
        <f t="shared" si="3"/>
        <v>0</v>
      </c>
      <c r="AO111" s="200"/>
      <c r="AP111" s="201"/>
      <c r="AQ111" s="201"/>
      <c r="AR111" s="201"/>
      <c r="AS111" s="201"/>
      <c r="AT111" s="201"/>
      <c r="AU111" s="201"/>
      <c r="AV111" s="201"/>
      <c r="AW111" s="200"/>
      <c r="AX111" s="200"/>
      <c r="AY111" s="200"/>
      <c r="AZ111" s="200"/>
      <c r="BA111" s="200"/>
      <c r="BB111" s="200"/>
      <c r="BC111" s="200"/>
      <c r="BD111" s="200"/>
      <c r="BE111" s="200"/>
      <c r="BF111" s="200"/>
      <c r="BG111" s="200"/>
      <c r="BH111" s="200"/>
      <c r="BI111" s="200"/>
      <c r="BJ111" s="200"/>
      <c r="BK111" s="200"/>
    </row>
    <row r="112" spans="1:63" ht="24" customHeight="1">
      <c r="A112" s="36">
        <f>IF('様式 A-1'!$AL$1="","",'様式 A-1'!$AL$1)</f>
      </c>
      <c r="B112" s="78"/>
      <c r="C112" s="79">
        <f t="shared" si="4"/>
      </c>
      <c r="D112" s="79">
        <f t="shared" si="0"/>
      </c>
      <c r="E112" s="42">
        <f>'様式 A-1'!$D$7</f>
        <v>0</v>
      </c>
      <c r="F112" s="42">
        <f>'様式 A-1'!$D$8</f>
        <v>0</v>
      </c>
      <c r="G112" s="42" t="e">
        <f>'様式 WA-1（集計作業用）'!$D$6</f>
        <v>#N/A</v>
      </c>
      <c r="H112" s="36" t="str">
        <f>IF('様式 A-1'!$AI$1="","",'様式 A-1'!$AI$1)</f>
        <v>南関東</v>
      </c>
      <c r="I112" s="78" t="s">
        <v>760</v>
      </c>
      <c r="J112" s="56"/>
      <c r="K112" s="57"/>
      <c r="L112" s="56"/>
      <c r="M112" s="57"/>
      <c r="N112" s="36" t="s">
        <v>49</v>
      </c>
      <c r="O112" s="35"/>
      <c r="P112" s="436"/>
      <c r="Q112" s="33"/>
      <c r="R112" s="33"/>
      <c r="S112" s="33"/>
      <c r="T112" s="43"/>
      <c r="U112" s="33"/>
      <c r="V112" s="33"/>
      <c r="W112" s="33"/>
      <c r="X112" s="34"/>
      <c r="Y112" s="36">
        <f>IF(X112="","",DATEDIF(X112,'様式 A-1'!$G$2,"Y"))</f>
      </c>
      <c r="Z112" s="33"/>
      <c r="AA112" s="33">
        <f t="shared" si="12"/>
      </c>
      <c r="AB112" s="188"/>
      <c r="AC112" s="188"/>
      <c r="AD112" s="188"/>
      <c r="AE112" s="188"/>
      <c r="AF112" s="188"/>
      <c r="AG112" s="188"/>
      <c r="AH112" s="188"/>
      <c r="AI112" s="102">
        <f t="shared" si="1"/>
        <v>0</v>
      </c>
      <c r="AJ112" s="80">
        <f t="shared" si="2"/>
        <v>0</v>
      </c>
      <c r="AK112" s="80">
        <f t="shared" si="3"/>
        <v>0</v>
      </c>
      <c r="AO112" s="200"/>
      <c r="AP112" s="201"/>
      <c r="AQ112" s="201"/>
      <c r="AR112" s="201"/>
      <c r="AS112" s="201"/>
      <c r="AT112" s="201"/>
      <c r="AU112" s="201"/>
      <c r="AV112" s="201"/>
      <c r="AW112" s="200"/>
      <c r="AX112" s="200"/>
      <c r="AY112" s="200"/>
      <c r="AZ112" s="200"/>
      <c r="BA112" s="200"/>
      <c r="BB112" s="200"/>
      <c r="BC112" s="200"/>
      <c r="BD112" s="200"/>
      <c r="BE112" s="200"/>
      <c r="BF112" s="200"/>
      <c r="BG112" s="200"/>
      <c r="BH112" s="200"/>
      <c r="BI112" s="200"/>
      <c r="BJ112" s="200"/>
      <c r="BK112" s="200"/>
    </row>
    <row r="113" spans="1:63" ht="24" customHeight="1">
      <c r="A113" s="36">
        <f>IF('様式 A-1'!$AL$1="","",'様式 A-1'!$AL$1)</f>
      </c>
      <c r="B113" s="78"/>
      <c r="C113" s="79">
        <f t="shared" si="4"/>
      </c>
      <c r="D113" s="79">
        <f aca="true" t="shared" si="13" ref="D113:D129">IF(J113="","",ASC(TRIM(L113&amp;" "&amp;M113)))</f>
      </c>
      <c r="E113" s="42">
        <f>'様式 A-1'!$D$7</f>
        <v>0</v>
      </c>
      <c r="F113" s="42">
        <f>'様式 A-1'!$D$8</f>
        <v>0</v>
      </c>
      <c r="G113" s="42" t="e">
        <f>'様式 WA-1（集計作業用）'!$D$6</f>
        <v>#N/A</v>
      </c>
      <c r="H113" s="36" t="str">
        <f>IF('様式 A-1'!$AI$1="","",'様式 A-1'!$AI$1)</f>
        <v>南関東</v>
      </c>
      <c r="I113" s="78" t="s">
        <v>761</v>
      </c>
      <c r="J113" s="56"/>
      <c r="K113" s="57"/>
      <c r="L113" s="56"/>
      <c r="M113" s="57"/>
      <c r="N113" s="36" t="s">
        <v>49</v>
      </c>
      <c r="O113" s="35"/>
      <c r="P113" s="436"/>
      <c r="Q113" s="33"/>
      <c r="R113" s="33"/>
      <c r="S113" s="33"/>
      <c r="T113" s="43"/>
      <c r="U113" s="33"/>
      <c r="V113" s="33"/>
      <c r="W113" s="33"/>
      <c r="X113" s="34"/>
      <c r="Y113" s="36">
        <f>IF(X113="","",DATEDIF(X113,'様式 A-1'!$G$2,"Y"))</f>
      </c>
      <c r="Z113" s="33"/>
      <c r="AA113" s="33">
        <f t="shared" si="12"/>
      </c>
      <c r="AB113" s="188"/>
      <c r="AC113" s="188"/>
      <c r="AD113" s="188"/>
      <c r="AE113" s="188"/>
      <c r="AF113" s="188"/>
      <c r="AG113" s="188"/>
      <c r="AH113" s="188"/>
      <c r="AI113" s="102">
        <f aca="true" t="shared" si="14" ref="AI113:AI129">COUNT(AB113:AH113)</f>
        <v>0</v>
      </c>
      <c r="AJ113" s="80">
        <f aca="true" t="shared" si="15" ref="AJ113:AJ129">IF(AI113&lt;=$AP$154,AI113,$AP$154)</f>
        <v>0</v>
      </c>
      <c r="AK113" s="80">
        <f aca="true" t="shared" si="16" ref="AK113:AK129">IF(AI113&lt;=$AP$154,0,AI113-$AP$154)</f>
        <v>0</v>
      </c>
      <c r="AO113" s="200"/>
      <c r="AP113" s="201"/>
      <c r="AQ113" s="201"/>
      <c r="AR113" s="201"/>
      <c r="AS113" s="201"/>
      <c r="AT113" s="201"/>
      <c r="AU113" s="201"/>
      <c r="AV113" s="201"/>
      <c r="AW113" s="200"/>
      <c r="AX113" s="200"/>
      <c r="AY113" s="200"/>
      <c r="AZ113" s="200"/>
      <c r="BA113" s="200"/>
      <c r="BB113" s="200"/>
      <c r="BC113" s="200"/>
      <c r="BD113" s="200"/>
      <c r="BE113" s="200"/>
      <c r="BF113" s="200"/>
      <c r="BG113" s="200"/>
      <c r="BH113" s="200"/>
      <c r="BI113" s="200"/>
      <c r="BJ113" s="200"/>
      <c r="BK113" s="200"/>
    </row>
    <row r="114" spans="1:63" ht="24" customHeight="1">
      <c r="A114" s="36">
        <f>IF('様式 A-1'!$AL$1="","",'様式 A-1'!$AL$1)</f>
      </c>
      <c r="B114" s="78"/>
      <c r="C114" s="79">
        <f aca="true" t="shared" si="17" ref="C114:C129">IF(J114="","",TRIM(J114&amp;"　"&amp;K114))</f>
      </c>
      <c r="D114" s="79">
        <f t="shared" si="13"/>
      </c>
      <c r="E114" s="42">
        <f>'様式 A-1'!$D$7</f>
        <v>0</v>
      </c>
      <c r="F114" s="42">
        <f>'様式 A-1'!$D$8</f>
        <v>0</v>
      </c>
      <c r="G114" s="42" t="e">
        <f>'様式 WA-1（集計作業用）'!$D$6</f>
        <v>#N/A</v>
      </c>
      <c r="H114" s="36" t="str">
        <f>IF('様式 A-1'!$AI$1="","",'様式 A-1'!$AI$1)</f>
        <v>南関東</v>
      </c>
      <c r="I114" s="78" t="s">
        <v>762</v>
      </c>
      <c r="J114" s="56"/>
      <c r="K114" s="57"/>
      <c r="L114" s="56"/>
      <c r="M114" s="57"/>
      <c r="N114" s="36" t="s">
        <v>49</v>
      </c>
      <c r="O114" s="35"/>
      <c r="P114" s="436"/>
      <c r="Q114" s="33"/>
      <c r="R114" s="33"/>
      <c r="S114" s="33"/>
      <c r="T114" s="43"/>
      <c r="U114" s="33"/>
      <c r="V114" s="33"/>
      <c r="W114" s="33"/>
      <c r="X114" s="34"/>
      <c r="Y114" s="36">
        <f>IF(X114="","",DATEDIF(X114,'様式 A-1'!$G$2,"Y"))</f>
      </c>
      <c r="Z114" s="33"/>
      <c r="AA114" s="33">
        <f t="shared" si="12"/>
      </c>
      <c r="AB114" s="188"/>
      <c r="AC114" s="188"/>
      <c r="AD114" s="188"/>
      <c r="AE114" s="188"/>
      <c r="AF114" s="188"/>
      <c r="AG114" s="188"/>
      <c r="AH114" s="188"/>
      <c r="AI114" s="102">
        <f t="shared" si="14"/>
        <v>0</v>
      </c>
      <c r="AJ114" s="80">
        <f t="shared" si="15"/>
        <v>0</v>
      </c>
      <c r="AK114" s="80">
        <f t="shared" si="16"/>
        <v>0</v>
      </c>
      <c r="AO114" s="200"/>
      <c r="AP114" s="201"/>
      <c r="AQ114" s="201"/>
      <c r="AR114" s="201"/>
      <c r="AS114" s="201"/>
      <c r="AT114" s="201"/>
      <c r="AU114" s="201"/>
      <c r="AV114" s="201"/>
      <c r="AW114" s="200"/>
      <c r="AX114" s="200"/>
      <c r="AY114" s="200"/>
      <c r="AZ114" s="200"/>
      <c r="BA114" s="200"/>
      <c r="BB114" s="200"/>
      <c r="BC114" s="200"/>
      <c r="BD114" s="200"/>
      <c r="BE114" s="200"/>
      <c r="BF114" s="200"/>
      <c r="BG114" s="200"/>
      <c r="BH114" s="200"/>
      <c r="BI114" s="200"/>
      <c r="BJ114" s="200"/>
      <c r="BK114" s="200"/>
    </row>
    <row r="115" spans="1:63" ht="24" customHeight="1">
      <c r="A115" s="36">
        <f>IF('様式 A-1'!$AL$1="","",'様式 A-1'!$AL$1)</f>
      </c>
      <c r="B115" s="78"/>
      <c r="C115" s="79">
        <f t="shared" si="17"/>
      </c>
      <c r="D115" s="79">
        <f t="shared" si="13"/>
      </c>
      <c r="E115" s="42">
        <f>'様式 A-1'!$D$7</f>
        <v>0</v>
      </c>
      <c r="F115" s="42">
        <f>'様式 A-1'!$D$8</f>
        <v>0</v>
      </c>
      <c r="G115" s="42" t="e">
        <f>'様式 WA-1（集計作業用）'!$D$6</f>
        <v>#N/A</v>
      </c>
      <c r="H115" s="36" t="str">
        <f>IF('様式 A-1'!$AI$1="","",'様式 A-1'!$AI$1)</f>
        <v>南関東</v>
      </c>
      <c r="I115" s="78" t="s">
        <v>763</v>
      </c>
      <c r="J115" s="56"/>
      <c r="K115" s="57"/>
      <c r="L115" s="56"/>
      <c r="M115" s="57"/>
      <c r="N115" s="36" t="s">
        <v>49</v>
      </c>
      <c r="O115" s="35"/>
      <c r="P115" s="436"/>
      <c r="Q115" s="33"/>
      <c r="R115" s="33"/>
      <c r="S115" s="33"/>
      <c r="T115" s="43"/>
      <c r="U115" s="33"/>
      <c r="V115" s="33"/>
      <c r="W115" s="33"/>
      <c r="X115" s="34"/>
      <c r="Y115" s="36">
        <f>IF(X115="","",DATEDIF(X115,'様式 A-1'!$G$2,"Y"))</f>
      </c>
      <c r="Z115" s="33"/>
      <c r="AA115" s="33">
        <f t="shared" si="12"/>
      </c>
      <c r="AB115" s="188"/>
      <c r="AC115" s="188"/>
      <c r="AD115" s="188"/>
      <c r="AE115" s="188"/>
      <c r="AF115" s="188"/>
      <c r="AG115" s="188"/>
      <c r="AH115" s="188"/>
      <c r="AI115" s="102">
        <f t="shared" si="14"/>
        <v>0</v>
      </c>
      <c r="AJ115" s="80">
        <f t="shared" si="15"/>
        <v>0</v>
      </c>
      <c r="AK115" s="80">
        <f t="shared" si="16"/>
        <v>0</v>
      </c>
      <c r="AO115" s="200"/>
      <c r="AP115" s="201"/>
      <c r="AQ115" s="201"/>
      <c r="AR115" s="201"/>
      <c r="AS115" s="201"/>
      <c r="AT115" s="201"/>
      <c r="AU115" s="201"/>
      <c r="AV115" s="201"/>
      <c r="AW115" s="200"/>
      <c r="AX115" s="200"/>
      <c r="AY115" s="200"/>
      <c r="AZ115" s="200"/>
      <c r="BA115" s="200"/>
      <c r="BB115" s="200"/>
      <c r="BC115" s="200"/>
      <c r="BD115" s="200"/>
      <c r="BE115" s="200"/>
      <c r="BF115" s="200"/>
      <c r="BG115" s="200"/>
      <c r="BH115" s="200"/>
      <c r="BI115" s="200"/>
      <c r="BJ115" s="200"/>
      <c r="BK115" s="200"/>
    </row>
    <row r="116" spans="1:63" ht="24" customHeight="1">
      <c r="A116" s="36">
        <f>IF('様式 A-1'!$AL$1="","",'様式 A-1'!$AL$1)</f>
      </c>
      <c r="B116" s="78"/>
      <c r="C116" s="79">
        <f t="shared" si="17"/>
      </c>
      <c r="D116" s="79">
        <f t="shared" si="13"/>
      </c>
      <c r="E116" s="42">
        <f>'様式 A-1'!$D$7</f>
        <v>0</v>
      </c>
      <c r="F116" s="42">
        <f>'様式 A-1'!$D$8</f>
        <v>0</v>
      </c>
      <c r="G116" s="42" t="e">
        <f>'様式 WA-1（集計作業用）'!$D$6</f>
        <v>#N/A</v>
      </c>
      <c r="H116" s="36" t="str">
        <f>IF('様式 A-1'!$AI$1="","",'様式 A-1'!$AI$1)</f>
        <v>南関東</v>
      </c>
      <c r="I116" s="78" t="s">
        <v>764</v>
      </c>
      <c r="J116" s="56"/>
      <c r="K116" s="57"/>
      <c r="L116" s="56"/>
      <c r="M116" s="57"/>
      <c r="N116" s="36" t="s">
        <v>49</v>
      </c>
      <c r="O116" s="35"/>
      <c r="P116" s="436"/>
      <c r="Q116" s="33"/>
      <c r="R116" s="33"/>
      <c r="S116" s="33"/>
      <c r="T116" s="43"/>
      <c r="U116" s="33"/>
      <c r="V116" s="33"/>
      <c r="W116" s="33"/>
      <c r="X116" s="34"/>
      <c r="Y116" s="36">
        <f>IF(X116="","",DATEDIF(X116,'様式 A-1'!$G$2,"Y"))</f>
      </c>
      <c r="Z116" s="33"/>
      <c r="AA116" s="33">
        <f t="shared" si="12"/>
      </c>
      <c r="AB116" s="188"/>
      <c r="AC116" s="188"/>
      <c r="AD116" s="188"/>
      <c r="AE116" s="188"/>
      <c r="AF116" s="188"/>
      <c r="AG116" s="188"/>
      <c r="AH116" s="188"/>
      <c r="AI116" s="102">
        <f t="shared" si="14"/>
        <v>0</v>
      </c>
      <c r="AJ116" s="80">
        <f t="shared" si="15"/>
        <v>0</v>
      </c>
      <c r="AK116" s="80">
        <f t="shared" si="16"/>
        <v>0</v>
      </c>
      <c r="AO116" s="200"/>
      <c r="AP116" s="201"/>
      <c r="AQ116" s="201"/>
      <c r="AR116" s="201"/>
      <c r="AS116" s="201"/>
      <c r="AT116" s="201"/>
      <c r="AU116" s="201"/>
      <c r="AV116" s="201"/>
      <c r="AW116" s="200"/>
      <c r="AX116" s="200"/>
      <c r="AY116" s="200"/>
      <c r="AZ116" s="200"/>
      <c r="BA116" s="200"/>
      <c r="BB116" s="200"/>
      <c r="BC116" s="200"/>
      <c r="BD116" s="200"/>
      <c r="BE116" s="200"/>
      <c r="BF116" s="200"/>
      <c r="BG116" s="200"/>
      <c r="BH116" s="200"/>
      <c r="BI116" s="200"/>
      <c r="BJ116" s="200"/>
      <c r="BK116" s="200"/>
    </row>
    <row r="117" spans="1:63" ht="24" customHeight="1">
      <c r="A117" s="36">
        <f>IF('様式 A-1'!$AL$1="","",'様式 A-1'!$AL$1)</f>
      </c>
      <c r="B117" s="78"/>
      <c r="C117" s="79">
        <f t="shared" si="17"/>
      </c>
      <c r="D117" s="79">
        <f t="shared" si="13"/>
      </c>
      <c r="E117" s="42">
        <f>'様式 A-1'!$D$7</f>
        <v>0</v>
      </c>
      <c r="F117" s="42">
        <f>'様式 A-1'!$D$8</f>
        <v>0</v>
      </c>
      <c r="G117" s="42" t="e">
        <f>'様式 WA-1（集計作業用）'!$D$6</f>
        <v>#N/A</v>
      </c>
      <c r="H117" s="36" t="str">
        <f>IF('様式 A-1'!$AI$1="","",'様式 A-1'!$AI$1)</f>
        <v>南関東</v>
      </c>
      <c r="I117" s="78" t="s">
        <v>765</v>
      </c>
      <c r="J117" s="56"/>
      <c r="K117" s="57"/>
      <c r="L117" s="56"/>
      <c r="M117" s="57"/>
      <c r="N117" s="36" t="s">
        <v>49</v>
      </c>
      <c r="O117" s="35"/>
      <c r="P117" s="436"/>
      <c r="Q117" s="33"/>
      <c r="R117" s="33"/>
      <c r="S117" s="33"/>
      <c r="T117" s="43"/>
      <c r="U117" s="33"/>
      <c r="V117" s="33"/>
      <c r="W117" s="33"/>
      <c r="X117" s="34"/>
      <c r="Y117" s="36">
        <f>IF(X117="","",DATEDIF(X117,'様式 A-1'!$G$2,"Y"))</f>
      </c>
      <c r="Z117" s="33"/>
      <c r="AA117" s="33">
        <f t="shared" si="12"/>
      </c>
      <c r="AB117" s="188"/>
      <c r="AC117" s="188"/>
      <c r="AD117" s="188"/>
      <c r="AE117" s="188"/>
      <c r="AF117" s="188"/>
      <c r="AG117" s="188"/>
      <c r="AH117" s="188"/>
      <c r="AI117" s="102">
        <f t="shared" si="14"/>
        <v>0</v>
      </c>
      <c r="AJ117" s="80">
        <f t="shared" si="15"/>
        <v>0</v>
      </c>
      <c r="AK117" s="80">
        <f t="shared" si="16"/>
        <v>0</v>
      </c>
      <c r="AO117" s="200"/>
      <c r="AP117" s="201"/>
      <c r="AQ117" s="201"/>
      <c r="AR117" s="201"/>
      <c r="AS117" s="201"/>
      <c r="AT117" s="201"/>
      <c r="AU117" s="201"/>
      <c r="AV117" s="201"/>
      <c r="AW117" s="200"/>
      <c r="AX117" s="200"/>
      <c r="AY117" s="200"/>
      <c r="AZ117" s="200"/>
      <c r="BA117" s="200"/>
      <c r="BB117" s="200"/>
      <c r="BC117" s="200"/>
      <c r="BD117" s="200"/>
      <c r="BE117" s="200"/>
      <c r="BF117" s="200"/>
      <c r="BG117" s="200"/>
      <c r="BH117" s="200"/>
      <c r="BI117" s="200"/>
      <c r="BJ117" s="200"/>
      <c r="BK117" s="200"/>
    </row>
    <row r="118" spans="1:63" ht="24" customHeight="1">
      <c r="A118" s="36">
        <f>IF('様式 A-1'!$AL$1="","",'様式 A-1'!$AL$1)</f>
      </c>
      <c r="B118" s="78"/>
      <c r="C118" s="79">
        <f t="shared" si="17"/>
      </c>
      <c r="D118" s="79">
        <f t="shared" si="13"/>
      </c>
      <c r="E118" s="42">
        <f>'様式 A-1'!$D$7</f>
        <v>0</v>
      </c>
      <c r="F118" s="42">
        <f>'様式 A-1'!$D$8</f>
        <v>0</v>
      </c>
      <c r="G118" s="42" t="e">
        <f>'様式 WA-1（集計作業用）'!$D$6</f>
        <v>#N/A</v>
      </c>
      <c r="H118" s="36" t="str">
        <f>IF('様式 A-1'!$AI$1="","",'様式 A-1'!$AI$1)</f>
        <v>南関東</v>
      </c>
      <c r="I118" s="78" t="s">
        <v>766</v>
      </c>
      <c r="J118" s="56"/>
      <c r="K118" s="57"/>
      <c r="L118" s="56"/>
      <c r="M118" s="57"/>
      <c r="N118" s="36" t="s">
        <v>49</v>
      </c>
      <c r="O118" s="35"/>
      <c r="P118" s="436"/>
      <c r="Q118" s="33"/>
      <c r="R118" s="33"/>
      <c r="S118" s="33"/>
      <c r="T118" s="43"/>
      <c r="U118" s="33"/>
      <c r="V118" s="33"/>
      <c r="W118" s="33"/>
      <c r="X118" s="34"/>
      <c r="Y118" s="36">
        <f>IF(X118="","",DATEDIF(X118,'様式 A-1'!$G$2,"Y"))</f>
      </c>
      <c r="Z118" s="33"/>
      <c r="AA118" s="33">
        <f t="shared" si="12"/>
      </c>
      <c r="AB118" s="188"/>
      <c r="AC118" s="188"/>
      <c r="AD118" s="188"/>
      <c r="AE118" s="188"/>
      <c r="AF118" s="188"/>
      <c r="AG118" s="188"/>
      <c r="AH118" s="188"/>
      <c r="AI118" s="102">
        <f t="shared" si="14"/>
        <v>0</v>
      </c>
      <c r="AJ118" s="80">
        <f t="shared" si="15"/>
        <v>0</v>
      </c>
      <c r="AK118" s="80">
        <f t="shared" si="16"/>
        <v>0</v>
      </c>
      <c r="AO118" s="200"/>
      <c r="AP118" s="201"/>
      <c r="AQ118" s="201"/>
      <c r="AR118" s="201"/>
      <c r="AS118" s="201"/>
      <c r="AT118" s="201"/>
      <c r="AU118" s="201"/>
      <c r="AV118" s="201"/>
      <c r="AW118" s="200"/>
      <c r="AX118" s="200"/>
      <c r="AY118" s="200"/>
      <c r="AZ118" s="200"/>
      <c r="BA118" s="200"/>
      <c r="BB118" s="200"/>
      <c r="BC118" s="200"/>
      <c r="BD118" s="200"/>
      <c r="BE118" s="200"/>
      <c r="BF118" s="200"/>
      <c r="BG118" s="200"/>
      <c r="BH118" s="200"/>
      <c r="BI118" s="200"/>
      <c r="BJ118" s="200"/>
      <c r="BK118" s="200"/>
    </row>
    <row r="119" spans="1:63" ht="24" customHeight="1">
      <c r="A119" s="36">
        <f>IF('様式 A-1'!$AL$1="","",'様式 A-1'!$AL$1)</f>
      </c>
      <c r="B119" s="78"/>
      <c r="C119" s="79">
        <f t="shared" si="17"/>
      </c>
      <c r="D119" s="79">
        <f t="shared" si="13"/>
      </c>
      <c r="E119" s="42">
        <f>'様式 A-1'!$D$7</f>
        <v>0</v>
      </c>
      <c r="F119" s="42">
        <f>'様式 A-1'!$D$8</f>
        <v>0</v>
      </c>
      <c r="G119" s="42" t="e">
        <f>'様式 WA-1（集計作業用）'!$D$6</f>
        <v>#N/A</v>
      </c>
      <c r="H119" s="36" t="str">
        <f>IF('様式 A-1'!$AI$1="","",'様式 A-1'!$AI$1)</f>
        <v>南関東</v>
      </c>
      <c r="I119" s="78" t="s">
        <v>767</v>
      </c>
      <c r="J119" s="56"/>
      <c r="K119" s="57"/>
      <c r="L119" s="56"/>
      <c r="M119" s="57"/>
      <c r="N119" s="36" t="s">
        <v>49</v>
      </c>
      <c r="O119" s="35"/>
      <c r="P119" s="436"/>
      <c r="Q119" s="33"/>
      <c r="R119" s="33"/>
      <c r="S119" s="33"/>
      <c r="T119" s="43"/>
      <c r="U119" s="33"/>
      <c r="V119" s="33"/>
      <c r="W119" s="33"/>
      <c r="X119" s="34"/>
      <c r="Y119" s="36">
        <f>IF(X119="","",DATEDIF(X119,'様式 A-1'!$G$2,"Y"))</f>
      </c>
      <c r="Z119" s="33"/>
      <c r="AA119" s="33">
        <f t="shared" si="12"/>
      </c>
      <c r="AB119" s="188"/>
      <c r="AC119" s="188"/>
      <c r="AD119" s="188"/>
      <c r="AE119" s="188"/>
      <c r="AF119" s="188"/>
      <c r="AG119" s="188"/>
      <c r="AH119" s="188"/>
      <c r="AI119" s="102">
        <f t="shared" si="14"/>
        <v>0</v>
      </c>
      <c r="AJ119" s="80">
        <f t="shared" si="15"/>
        <v>0</v>
      </c>
      <c r="AK119" s="80">
        <f t="shared" si="16"/>
        <v>0</v>
      </c>
      <c r="AO119" s="200"/>
      <c r="AP119" s="201"/>
      <c r="AQ119" s="201"/>
      <c r="AR119" s="201"/>
      <c r="AS119" s="201"/>
      <c r="AT119" s="201"/>
      <c r="AU119" s="201"/>
      <c r="AV119" s="201"/>
      <c r="AW119" s="200"/>
      <c r="AX119" s="200"/>
      <c r="AY119" s="200"/>
      <c r="AZ119" s="200"/>
      <c r="BA119" s="200"/>
      <c r="BB119" s="200"/>
      <c r="BC119" s="200"/>
      <c r="BD119" s="200"/>
      <c r="BE119" s="200"/>
      <c r="BF119" s="200"/>
      <c r="BG119" s="200"/>
      <c r="BH119" s="200"/>
      <c r="BI119" s="200"/>
      <c r="BJ119" s="200"/>
      <c r="BK119" s="200"/>
    </row>
    <row r="120" spans="1:63" ht="24" customHeight="1">
      <c r="A120" s="36">
        <f>IF('様式 A-1'!$AL$1="","",'様式 A-1'!$AL$1)</f>
      </c>
      <c r="B120" s="78"/>
      <c r="C120" s="79">
        <f t="shared" si="17"/>
      </c>
      <c r="D120" s="79">
        <f t="shared" si="13"/>
      </c>
      <c r="E120" s="42">
        <f>'様式 A-1'!$D$7</f>
        <v>0</v>
      </c>
      <c r="F120" s="42">
        <f>'様式 A-1'!$D$8</f>
        <v>0</v>
      </c>
      <c r="G120" s="42" t="e">
        <f>'様式 WA-1（集計作業用）'!$D$6</f>
        <v>#N/A</v>
      </c>
      <c r="H120" s="36" t="str">
        <f>IF('様式 A-1'!$AI$1="","",'様式 A-1'!$AI$1)</f>
        <v>南関東</v>
      </c>
      <c r="I120" s="78" t="s">
        <v>768</v>
      </c>
      <c r="J120" s="56"/>
      <c r="K120" s="57"/>
      <c r="L120" s="56"/>
      <c r="M120" s="57"/>
      <c r="N120" s="36" t="s">
        <v>49</v>
      </c>
      <c r="O120" s="35"/>
      <c r="P120" s="436"/>
      <c r="Q120" s="33"/>
      <c r="R120" s="33"/>
      <c r="S120" s="33"/>
      <c r="T120" s="43"/>
      <c r="U120" s="33"/>
      <c r="V120" s="33"/>
      <c r="W120" s="33"/>
      <c r="X120" s="34"/>
      <c r="Y120" s="36">
        <f>IF(X120="","",DATEDIF(X120,'様式 A-1'!$G$2,"Y"))</f>
      </c>
      <c r="Z120" s="33"/>
      <c r="AA120" s="33">
        <f t="shared" si="12"/>
      </c>
      <c r="AB120" s="188"/>
      <c r="AC120" s="188"/>
      <c r="AD120" s="188"/>
      <c r="AE120" s="188"/>
      <c r="AF120" s="188"/>
      <c r="AG120" s="188"/>
      <c r="AH120" s="188"/>
      <c r="AI120" s="102">
        <f t="shared" si="14"/>
        <v>0</v>
      </c>
      <c r="AJ120" s="80">
        <f t="shared" si="15"/>
        <v>0</v>
      </c>
      <c r="AK120" s="80">
        <f t="shared" si="16"/>
        <v>0</v>
      </c>
      <c r="AO120" s="200"/>
      <c r="AP120" s="201"/>
      <c r="AQ120" s="201"/>
      <c r="AR120" s="201"/>
      <c r="AS120" s="201"/>
      <c r="AT120" s="201"/>
      <c r="AU120" s="201"/>
      <c r="AV120" s="201"/>
      <c r="AW120" s="200"/>
      <c r="AX120" s="200"/>
      <c r="AY120" s="200"/>
      <c r="AZ120" s="200"/>
      <c r="BA120" s="200"/>
      <c r="BB120" s="200"/>
      <c r="BC120" s="200"/>
      <c r="BD120" s="200"/>
      <c r="BE120" s="200"/>
      <c r="BF120" s="200"/>
      <c r="BG120" s="200"/>
      <c r="BH120" s="200"/>
      <c r="BI120" s="200"/>
      <c r="BJ120" s="200"/>
      <c r="BK120" s="200"/>
    </row>
    <row r="121" spans="1:63" ht="24" customHeight="1">
      <c r="A121" s="36">
        <f>IF('様式 A-1'!$AL$1="","",'様式 A-1'!$AL$1)</f>
      </c>
      <c r="B121" s="78"/>
      <c r="C121" s="79">
        <f t="shared" si="17"/>
      </c>
      <c r="D121" s="79">
        <f t="shared" si="13"/>
      </c>
      <c r="E121" s="42">
        <f>'様式 A-1'!$D$7</f>
        <v>0</v>
      </c>
      <c r="F121" s="42">
        <f>'様式 A-1'!$D$8</f>
        <v>0</v>
      </c>
      <c r="G121" s="42" t="e">
        <f>'様式 WA-1（集計作業用）'!$D$6</f>
        <v>#N/A</v>
      </c>
      <c r="H121" s="36" t="str">
        <f>IF('様式 A-1'!$AI$1="","",'様式 A-1'!$AI$1)</f>
        <v>南関東</v>
      </c>
      <c r="I121" s="78" t="s">
        <v>769</v>
      </c>
      <c r="J121" s="56"/>
      <c r="K121" s="57"/>
      <c r="L121" s="56"/>
      <c r="M121" s="57"/>
      <c r="N121" s="36" t="s">
        <v>49</v>
      </c>
      <c r="O121" s="35"/>
      <c r="P121" s="436"/>
      <c r="Q121" s="33"/>
      <c r="R121" s="33"/>
      <c r="S121" s="33"/>
      <c r="T121" s="43"/>
      <c r="U121" s="33"/>
      <c r="V121" s="33"/>
      <c r="W121" s="33"/>
      <c r="X121" s="34"/>
      <c r="Y121" s="36">
        <f>IF(X121="","",DATEDIF(X121,'様式 A-1'!$G$2,"Y"))</f>
      </c>
      <c r="Z121" s="33"/>
      <c r="AA121" s="33">
        <f t="shared" si="12"/>
      </c>
      <c r="AB121" s="188"/>
      <c r="AC121" s="188"/>
      <c r="AD121" s="188"/>
      <c r="AE121" s="188"/>
      <c r="AF121" s="188"/>
      <c r="AG121" s="188"/>
      <c r="AH121" s="188"/>
      <c r="AI121" s="102">
        <f t="shared" si="14"/>
        <v>0</v>
      </c>
      <c r="AJ121" s="80">
        <f t="shared" si="15"/>
        <v>0</v>
      </c>
      <c r="AK121" s="80">
        <f t="shared" si="16"/>
        <v>0</v>
      </c>
      <c r="AO121" s="200"/>
      <c r="AP121" s="201"/>
      <c r="AQ121" s="201"/>
      <c r="AR121" s="201"/>
      <c r="AS121" s="201"/>
      <c r="AT121" s="201"/>
      <c r="AU121" s="201"/>
      <c r="AV121" s="201"/>
      <c r="AW121" s="200"/>
      <c r="AX121" s="200"/>
      <c r="AY121" s="200"/>
      <c r="AZ121" s="200"/>
      <c r="BA121" s="200"/>
      <c r="BB121" s="200"/>
      <c r="BC121" s="200"/>
      <c r="BD121" s="200"/>
      <c r="BE121" s="200"/>
      <c r="BF121" s="200"/>
      <c r="BG121" s="200"/>
      <c r="BH121" s="200"/>
      <c r="BI121" s="200"/>
      <c r="BJ121" s="200"/>
      <c r="BK121" s="200"/>
    </row>
    <row r="122" spans="1:63" ht="24" customHeight="1">
      <c r="A122" s="36">
        <f>IF('様式 A-1'!$AL$1="","",'様式 A-1'!$AL$1)</f>
      </c>
      <c r="B122" s="78"/>
      <c r="C122" s="79">
        <f t="shared" si="17"/>
      </c>
      <c r="D122" s="79">
        <f t="shared" si="13"/>
      </c>
      <c r="E122" s="42">
        <f>'様式 A-1'!$D$7</f>
        <v>0</v>
      </c>
      <c r="F122" s="42">
        <f>'様式 A-1'!$D$8</f>
        <v>0</v>
      </c>
      <c r="G122" s="42" t="e">
        <f>'様式 WA-1（集計作業用）'!$D$6</f>
        <v>#N/A</v>
      </c>
      <c r="H122" s="36" t="str">
        <f>IF('様式 A-1'!$AI$1="","",'様式 A-1'!$AI$1)</f>
        <v>南関東</v>
      </c>
      <c r="I122" s="78" t="s">
        <v>770</v>
      </c>
      <c r="J122" s="56"/>
      <c r="K122" s="57"/>
      <c r="L122" s="56"/>
      <c r="M122" s="57"/>
      <c r="N122" s="36" t="s">
        <v>49</v>
      </c>
      <c r="O122" s="35"/>
      <c r="P122" s="436"/>
      <c r="Q122" s="33"/>
      <c r="R122" s="33"/>
      <c r="S122" s="33"/>
      <c r="T122" s="43"/>
      <c r="U122" s="33"/>
      <c r="V122" s="33"/>
      <c r="W122" s="33"/>
      <c r="X122" s="34"/>
      <c r="Y122" s="36">
        <f>IF(X122="","",DATEDIF(X122,'様式 A-1'!$G$2,"Y"))</f>
      </c>
      <c r="Z122" s="33"/>
      <c r="AA122" s="33">
        <f t="shared" si="12"/>
      </c>
      <c r="AB122" s="188"/>
      <c r="AC122" s="188"/>
      <c r="AD122" s="188"/>
      <c r="AE122" s="188"/>
      <c r="AF122" s="188"/>
      <c r="AG122" s="188"/>
      <c r="AH122" s="188"/>
      <c r="AI122" s="102">
        <f t="shared" si="14"/>
        <v>0</v>
      </c>
      <c r="AJ122" s="80">
        <f t="shared" si="15"/>
        <v>0</v>
      </c>
      <c r="AK122" s="80">
        <f t="shared" si="16"/>
        <v>0</v>
      </c>
      <c r="AO122" s="200"/>
      <c r="AP122" s="201"/>
      <c r="AQ122" s="201"/>
      <c r="AR122" s="201"/>
      <c r="AS122" s="201"/>
      <c r="AT122" s="201"/>
      <c r="AU122" s="201"/>
      <c r="AV122" s="201"/>
      <c r="AW122" s="200"/>
      <c r="AX122" s="200"/>
      <c r="AY122" s="200"/>
      <c r="AZ122" s="200"/>
      <c r="BA122" s="200"/>
      <c r="BB122" s="200"/>
      <c r="BC122" s="200"/>
      <c r="BD122" s="200"/>
      <c r="BE122" s="200"/>
      <c r="BF122" s="200"/>
      <c r="BG122" s="200"/>
      <c r="BH122" s="200"/>
      <c r="BI122" s="200"/>
      <c r="BJ122" s="200"/>
      <c r="BK122" s="200"/>
    </row>
    <row r="123" spans="1:63" ht="24" customHeight="1">
      <c r="A123" s="36">
        <f>IF('様式 A-1'!$AL$1="","",'様式 A-1'!$AL$1)</f>
      </c>
      <c r="B123" s="78"/>
      <c r="C123" s="79">
        <f t="shared" si="17"/>
      </c>
      <c r="D123" s="79">
        <f t="shared" si="13"/>
      </c>
      <c r="E123" s="42">
        <f>'様式 A-1'!$D$7</f>
        <v>0</v>
      </c>
      <c r="F123" s="42">
        <f>'様式 A-1'!$D$8</f>
        <v>0</v>
      </c>
      <c r="G123" s="42" t="e">
        <f>'様式 WA-1（集計作業用）'!$D$6</f>
        <v>#N/A</v>
      </c>
      <c r="H123" s="36" t="str">
        <f>IF('様式 A-1'!$AI$1="","",'様式 A-1'!$AI$1)</f>
        <v>南関東</v>
      </c>
      <c r="I123" s="78" t="s">
        <v>771</v>
      </c>
      <c r="J123" s="56"/>
      <c r="K123" s="57"/>
      <c r="L123" s="56"/>
      <c r="M123" s="57"/>
      <c r="N123" s="36" t="s">
        <v>49</v>
      </c>
      <c r="O123" s="35"/>
      <c r="P123" s="436"/>
      <c r="Q123" s="33"/>
      <c r="R123" s="33"/>
      <c r="S123" s="33"/>
      <c r="T123" s="43"/>
      <c r="U123" s="33"/>
      <c r="V123" s="33"/>
      <c r="W123" s="33"/>
      <c r="X123" s="34"/>
      <c r="Y123" s="36">
        <f>IF(X123="","",DATEDIF(X123,'様式 A-1'!$G$2,"Y"))</f>
      </c>
      <c r="Z123" s="33"/>
      <c r="AA123" s="33">
        <f t="shared" si="12"/>
      </c>
      <c r="AB123" s="188"/>
      <c r="AC123" s="188"/>
      <c r="AD123" s="188"/>
      <c r="AE123" s="188"/>
      <c r="AF123" s="188"/>
      <c r="AG123" s="188"/>
      <c r="AH123" s="188"/>
      <c r="AI123" s="102">
        <f t="shared" si="14"/>
        <v>0</v>
      </c>
      <c r="AJ123" s="80">
        <f t="shared" si="15"/>
        <v>0</v>
      </c>
      <c r="AK123" s="80">
        <f t="shared" si="16"/>
        <v>0</v>
      </c>
      <c r="AO123" s="200"/>
      <c r="AP123" s="201"/>
      <c r="AQ123" s="201"/>
      <c r="AR123" s="201"/>
      <c r="AS123" s="201"/>
      <c r="AT123" s="201"/>
      <c r="AU123" s="201"/>
      <c r="AV123" s="201"/>
      <c r="AW123" s="200"/>
      <c r="AX123" s="200"/>
      <c r="AY123" s="200"/>
      <c r="AZ123" s="200"/>
      <c r="BA123" s="200"/>
      <c r="BB123" s="200"/>
      <c r="BC123" s="200"/>
      <c r="BD123" s="200"/>
      <c r="BE123" s="200"/>
      <c r="BF123" s="200"/>
      <c r="BG123" s="200"/>
      <c r="BH123" s="200"/>
      <c r="BI123" s="200"/>
      <c r="BJ123" s="200"/>
      <c r="BK123" s="200"/>
    </row>
    <row r="124" spans="1:63" ht="24" customHeight="1">
      <c r="A124" s="36">
        <f>IF('様式 A-1'!$AL$1="","",'様式 A-1'!$AL$1)</f>
      </c>
      <c r="B124" s="78"/>
      <c r="C124" s="79">
        <f t="shared" si="17"/>
      </c>
      <c r="D124" s="79">
        <f t="shared" si="13"/>
      </c>
      <c r="E124" s="42">
        <f>'様式 A-1'!$D$7</f>
        <v>0</v>
      </c>
      <c r="F124" s="42">
        <f>'様式 A-1'!$D$8</f>
        <v>0</v>
      </c>
      <c r="G124" s="42" t="e">
        <f>'様式 WA-1（集計作業用）'!$D$6</f>
        <v>#N/A</v>
      </c>
      <c r="H124" s="36" t="str">
        <f>IF('様式 A-1'!$AI$1="","",'様式 A-1'!$AI$1)</f>
        <v>南関東</v>
      </c>
      <c r="I124" s="78" t="s">
        <v>772</v>
      </c>
      <c r="J124" s="56"/>
      <c r="K124" s="57"/>
      <c r="L124" s="56"/>
      <c r="M124" s="57"/>
      <c r="N124" s="36" t="s">
        <v>49</v>
      </c>
      <c r="O124" s="35"/>
      <c r="P124" s="436"/>
      <c r="Q124" s="33"/>
      <c r="R124" s="33"/>
      <c r="S124" s="33"/>
      <c r="T124" s="43"/>
      <c r="U124" s="33"/>
      <c r="V124" s="33"/>
      <c r="W124" s="33"/>
      <c r="X124" s="34"/>
      <c r="Y124" s="36">
        <f>IF(X124="","",DATEDIF(X124,'様式 A-1'!$G$2,"Y"))</f>
      </c>
      <c r="Z124" s="33"/>
      <c r="AA124" s="33">
        <f t="shared" si="12"/>
      </c>
      <c r="AB124" s="188"/>
      <c r="AC124" s="188"/>
      <c r="AD124" s="188"/>
      <c r="AE124" s="188"/>
      <c r="AF124" s="188"/>
      <c r="AG124" s="188"/>
      <c r="AH124" s="188"/>
      <c r="AI124" s="102">
        <f t="shared" si="14"/>
        <v>0</v>
      </c>
      <c r="AJ124" s="80">
        <f t="shared" si="15"/>
        <v>0</v>
      </c>
      <c r="AK124" s="80">
        <f t="shared" si="16"/>
        <v>0</v>
      </c>
      <c r="AO124" s="200"/>
      <c r="AP124" s="201"/>
      <c r="AQ124" s="201"/>
      <c r="AR124" s="201"/>
      <c r="AS124" s="201"/>
      <c r="AT124" s="201"/>
      <c r="AU124" s="201"/>
      <c r="AV124" s="201"/>
      <c r="AW124" s="200"/>
      <c r="AX124" s="200"/>
      <c r="AY124" s="200"/>
      <c r="AZ124" s="200"/>
      <c r="BA124" s="200"/>
      <c r="BB124" s="200"/>
      <c r="BC124" s="200"/>
      <c r="BD124" s="200"/>
      <c r="BE124" s="200"/>
      <c r="BF124" s="200"/>
      <c r="BG124" s="200"/>
      <c r="BH124" s="200"/>
      <c r="BI124" s="200"/>
      <c r="BJ124" s="200"/>
      <c r="BK124" s="200"/>
    </row>
    <row r="125" spans="1:63" ht="24" customHeight="1">
      <c r="A125" s="36">
        <f>IF('様式 A-1'!$AL$1="","",'様式 A-1'!$AL$1)</f>
      </c>
      <c r="B125" s="78"/>
      <c r="C125" s="79">
        <f t="shared" si="17"/>
      </c>
      <c r="D125" s="79">
        <f t="shared" si="13"/>
      </c>
      <c r="E125" s="42">
        <f>'様式 A-1'!$D$7</f>
        <v>0</v>
      </c>
      <c r="F125" s="42">
        <f>'様式 A-1'!$D$8</f>
        <v>0</v>
      </c>
      <c r="G125" s="42" t="e">
        <f>'様式 WA-1（集計作業用）'!$D$6</f>
        <v>#N/A</v>
      </c>
      <c r="H125" s="36" t="str">
        <f>IF('様式 A-1'!$AI$1="","",'様式 A-1'!$AI$1)</f>
        <v>南関東</v>
      </c>
      <c r="I125" s="78" t="s">
        <v>773</v>
      </c>
      <c r="J125" s="56"/>
      <c r="K125" s="57"/>
      <c r="L125" s="56"/>
      <c r="M125" s="57"/>
      <c r="N125" s="36" t="s">
        <v>49</v>
      </c>
      <c r="O125" s="35"/>
      <c r="P125" s="436"/>
      <c r="Q125" s="33"/>
      <c r="R125" s="33"/>
      <c r="S125" s="33"/>
      <c r="T125" s="43"/>
      <c r="U125" s="33"/>
      <c r="V125" s="33"/>
      <c r="W125" s="33"/>
      <c r="X125" s="34"/>
      <c r="Y125" s="36">
        <f>IF(X125="","",DATEDIF(X125,'様式 A-1'!$G$2,"Y"))</f>
      </c>
      <c r="Z125" s="33"/>
      <c r="AA125" s="33">
        <f t="shared" si="12"/>
      </c>
      <c r="AB125" s="188"/>
      <c r="AC125" s="188"/>
      <c r="AD125" s="188"/>
      <c r="AE125" s="188"/>
      <c r="AF125" s="188"/>
      <c r="AG125" s="188"/>
      <c r="AH125" s="188"/>
      <c r="AI125" s="102">
        <f t="shared" si="14"/>
        <v>0</v>
      </c>
      <c r="AJ125" s="80">
        <f t="shared" si="15"/>
        <v>0</v>
      </c>
      <c r="AK125" s="80">
        <f t="shared" si="16"/>
        <v>0</v>
      </c>
      <c r="AO125" s="200"/>
      <c r="AP125" s="201"/>
      <c r="AQ125" s="201"/>
      <c r="AR125" s="201"/>
      <c r="AS125" s="201"/>
      <c r="AT125" s="201"/>
      <c r="AU125" s="201"/>
      <c r="AV125" s="201"/>
      <c r="AW125" s="200"/>
      <c r="AX125" s="200"/>
      <c r="AY125" s="200"/>
      <c r="AZ125" s="200"/>
      <c r="BA125" s="200"/>
      <c r="BB125" s="200"/>
      <c r="BC125" s="200"/>
      <c r="BD125" s="200"/>
      <c r="BE125" s="200"/>
      <c r="BF125" s="200"/>
      <c r="BG125" s="200"/>
      <c r="BH125" s="200"/>
      <c r="BI125" s="200"/>
      <c r="BJ125" s="200"/>
      <c r="BK125" s="200"/>
    </row>
    <row r="126" spans="1:63" ht="24" customHeight="1">
      <c r="A126" s="36">
        <f>IF('様式 A-1'!$AL$1="","",'様式 A-1'!$AL$1)</f>
      </c>
      <c r="B126" s="78"/>
      <c r="C126" s="79">
        <f t="shared" si="17"/>
      </c>
      <c r="D126" s="79">
        <f t="shared" si="13"/>
      </c>
      <c r="E126" s="42">
        <f>'様式 A-1'!$D$7</f>
        <v>0</v>
      </c>
      <c r="F126" s="42">
        <f>'様式 A-1'!$D$8</f>
        <v>0</v>
      </c>
      <c r="G126" s="42" t="e">
        <f>'様式 WA-1（集計作業用）'!$D$6</f>
        <v>#N/A</v>
      </c>
      <c r="H126" s="36" t="str">
        <f>IF('様式 A-1'!$AI$1="","",'様式 A-1'!$AI$1)</f>
        <v>南関東</v>
      </c>
      <c r="I126" s="78" t="s">
        <v>774</v>
      </c>
      <c r="J126" s="56"/>
      <c r="K126" s="57"/>
      <c r="L126" s="56"/>
      <c r="M126" s="57"/>
      <c r="N126" s="36" t="s">
        <v>49</v>
      </c>
      <c r="O126" s="35"/>
      <c r="P126" s="436"/>
      <c r="Q126" s="33"/>
      <c r="R126" s="33"/>
      <c r="S126" s="33"/>
      <c r="T126" s="43"/>
      <c r="U126" s="33"/>
      <c r="V126" s="33"/>
      <c r="W126" s="33"/>
      <c r="X126" s="34"/>
      <c r="Y126" s="36">
        <f>IF(X126="","",DATEDIF(X126,'様式 A-1'!$G$2,"Y"))</f>
      </c>
      <c r="Z126" s="33"/>
      <c r="AA126" s="33">
        <f t="shared" si="12"/>
      </c>
      <c r="AB126" s="188"/>
      <c r="AC126" s="188"/>
      <c r="AD126" s="188"/>
      <c r="AE126" s="188"/>
      <c r="AF126" s="188"/>
      <c r="AG126" s="188"/>
      <c r="AH126" s="188"/>
      <c r="AI126" s="102">
        <f t="shared" si="14"/>
        <v>0</v>
      </c>
      <c r="AJ126" s="80">
        <f t="shared" si="15"/>
        <v>0</v>
      </c>
      <c r="AK126" s="80">
        <f t="shared" si="16"/>
        <v>0</v>
      </c>
      <c r="AO126" s="200"/>
      <c r="AP126" s="201"/>
      <c r="AQ126" s="201"/>
      <c r="AR126" s="201"/>
      <c r="AS126" s="201"/>
      <c r="AT126" s="201"/>
      <c r="AU126" s="201"/>
      <c r="AV126" s="201"/>
      <c r="AW126" s="200"/>
      <c r="AX126" s="200"/>
      <c r="AY126" s="200"/>
      <c r="AZ126" s="200"/>
      <c r="BA126" s="200"/>
      <c r="BB126" s="200"/>
      <c r="BC126" s="200"/>
      <c r="BD126" s="200"/>
      <c r="BE126" s="200"/>
      <c r="BF126" s="200"/>
      <c r="BG126" s="200"/>
      <c r="BH126" s="200"/>
      <c r="BI126" s="200"/>
      <c r="BJ126" s="200"/>
      <c r="BK126" s="200"/>
    </row>
    <row r="127" spans="1:63" ht="24" customHeight="1">
      <c r="A127" s="36">
        <f>IF('様式 A-1'!$AL$1="","",'様式 A-1'!$AL$1)</f>
      </c>
      <c r="B127" s="78"/>
      <c r="C127" s="79">
        <f t="shared" si="17"/>
      </c>
      <c r="D127" s="79">
        <f t="shared" si="13"/>
      </c>
      <c r="E127" s="42">
        <f>'様式 A-1'!$D$7</f>
        <v>0</v>
      </c>
      <c r="F127" s="42">
        <f>'様式 A-1'!$D$8</f>
        <v>0</v>
      </c>
      <c r="G127" s="42" t="e">
        <f>'様式 WA-1（集計作業用）'!$D$6</f>
        <v>#N/A</v>
      </c>
      <c r="H127" s="36" t="str">
        <f>IF('様式 A-1'!$AI$1="","",'様式 A-1'!$AI$1)</f>
        <v>南関東</v>
      </c>
      <c r="I127" s="78" t="s">
        <v>775</v>
      </c>
      <c r="J127" s="56"/>
      <c r="K127" s="57"/>
      <c r="L127" s="56"/>
      <c r="M127" s="57"/>
      <c r="N127" s="36" t="s">
        <v>49</v>
      </c>
      <c r="O127" s="35"/>
      <c r="P127" s="436"/>
      <c r="Q127" s="33"/>
      <c r="R127" s="33"/>
      <c r="S127" s="33"/>
      <c r="T127" s="43"/>
      <c r="U127" s="33"/>
      <c r="V127" s="33"/>
      <c r="W127" s="33"/>
      <c r="X127" s="34"/>
      <c r="Y127" s="36">
        <f>IF(X127="","",DATEDIF(X127,'様式 A-1'!$G$2,"Y"))</f>
      </c>
      <c r="Z127" s="33"/>
      <c r="AA127" s="33">
        <f t="shared" si="12"/>
      </c>
      <c r="AB127" s="188"/>
      <c r="AC127" s="188"/>
      <c r="AD127" s="188"/>
      <c r="AE127" s="188"/>
      <c r="AF127" s="188"/>
      <c r="AG127" s="188"/>
      <c r="AH127" s="188"/>
      <c r="AI127" s="102">
        <f t="shared" si="14"/>
        <v>0</v>
      </c>
      <c r="AJ127" s="80">
        <f t="shared" si="15"/>
        <v>0</v>
      </c>
      <c r="AK127" s="80">
        <f t="shared" si="16"/>
        <v>0</v>
      </c>
      <c r="AO127" s="200"/>
      <c r="AP127" s="201"/>
      <c r="AQ127" s="201"/>
      <c r="AR127" s="201"/>
      <c r="AS127" s="201"/>
      <c r="AT127" s="201"/>
      <c r="AU127" s="201"/>
      <c r="AV127" s="201"/>
      <c r="AW127" s="200"/>
      <c r="AX127" s="200"/>
      <c r="AY127" s="200"/>
      <c r="AZ127" s="200"/>
      <c r="BA127" s="200"/>
      <c r="BB127" s="200"/>
      <c r="BC127" s="200"/>
      <c r="BD127" s="200"/>
      <c r="BE127" s="200"/>
      <c r="BF127" s="200"/>
      <c r="BG127" s="200"/>
      <c r="BH127" s="200"/>
      <c r="BI127" s="200"/>
      <c r="BJ127" s="200"/>
      <c r="BK127" s="200"/>
    </row>
    <row r="128" spans="1:63" ht="24" customHeight="1">
      <c r="A128" s="36">
        <f>IF('様式 A-1'!$AL$1="","",'様式 A-1'!$AL$1)</f>
      </c>
      <c r="B128" s="78"/>
      <c r="C128" s="79">
        <f t="shared" si="17"/>
      </c>
      <c r="D128" s="79">
        <f t="shared" si="13"/>
      </c>
      <c r="E128" s="42">
        <f>'様式 A-1'!$D$7</f>
        <v>0</v>
      </c>
      <c r="F128" s="42">
        <f>'様式 A-1'!$D$8</f>
        <v>0</v>
      </c>
      <c r="G128" s="42" t="e">
        <f>'様式 WA-1（集計作業用）'!$D$6</f>
        <v>#N/A</v>
      </c>
      <c r="H128" s="36" t="str">
        <f>IF('様式 A-1'!$AI$1="","",'様式 A-1'!$AI$1)</f>
        <v>南関東</v>
      </c>
      <c r="I128" s="78" t="s">
        <v>776</v>
      </c>
      <c r="J128" s="56"/>
      <c r="K128" s="57"/>
      <c r="L128" s="56"/>
      <c r="M128" s="57"/>
      <c r="N128" s="36" t="s">
        <v>49</v>
      </c>
      <c r="O128" s="35"/>
      <c r="P128" s="436"/>
      <c r="Q128" s="33"/>
      <c r="R128" s="33"/>
      <c r="S128" s="33"/>
      <c r="T128" s="43"/>
      <c r="U128" s="33"/>
      <c r="V128" s="33"/>
      <c r="W128" s="33"/>
      <c r="X128" s="34"/>
      <c r="Y128" s="36">
        <f>IF(X128="","",DATEDIF(X128,'様式 A-1'!$G$2,"Y"))</f>
      </c>
      <c r="Z128" s="33"/>
      <c r="AA128" s="33">
        <f t="shared" si="12"/>
      </c>
      <c r="AB128" s="188"/>
      <c r="AC128" s="188"/>
      <c r="AD128" s="188"/>
      <c r="AE128" s="188"/>
      <c r="AF128" s="188"/>
      <c r="AG128" s="188"/>
      <c r="AH128" s="188"/>
      <c r="AI128" s="102">
        <f t="shared" si="14"/>
        <v>0</v>
      </c>
      <c r="AJ128" s="80">
        <f t="shared" si="15"/>
        <v>0</v>
      </c>
      <c r="AK128" s="80">
        <f t="shared" si="16"/>
        <v>0</v>
      </c>
      <c r="AO128" s="200"/>
      <c r="AP128" s="201"/>
      <c r="AQ128" s="201"/>
      <c r="AR128" s="201"/>
      <c r="AS128" s="201"/>
      <c r="AT128" s="201"/>
      <c r="AU128" s="201"/>
      <c r="AV128" s="201"/>
      <c r="AW128" s="200"/>
      <c r="AX128" s="200"/>
      <c r="AY128" s="200"/>
      <c r="AZ128" s="200"/>
      <c r="BA128" s="200"/>
      <c r="BB128" s="200"/>
      <c r="BC128" s="200"/>
      <c r="BD128" s="200"/>
      <c r="BE128" s="200"/>
      <c r="BF128" s="200"/>
      <c r="BG128" s="200"/>
      <c r="BH128" s="200"/>
      <c r="BI128" s="200"/>
      <c r="BJ128" s="200"/>
      <c r="BK128" s="200"/>
    </row>
    <row r="129" spans="1:63" ht="24" customHeight="1">
      <c r="A129" s="36">
        <f>IF('様式 A-1'!$AL$1="","",'様式 A-1'!$AL$1)</f>
      </c>
      <c r="B129" s="78"/>
      <c r="C129" s="79">
        <f t="shared" si="17"/>
      </c>
      <c r="D129" s="79">
        <f t="shared" si="13"/>
      </c>
      <c r="E129" s="42">
        <f>'様式 A-1'!$D$7</f>
        <v>0</v>
      </c>
      <c r="F129" s="42">
        <f>'様式 A-1'!$D$8</f>
        <v>0</v>
      </c>
      <c r="G129" s="42" t="e">
        <f>'様式 WA-1（集計作業用）'!$D$6</f>
        <v>#N/A</v>
      </c>
      <c r="H129" s="36" t="str">
        <f>IF('様式 A-1'!$AI$1="","",'様式 A-1'!$AI$1)</f>
        <v>南関東</v>
      </c>
      <c r="I129" s="78" t="s">
        <v>777</v>
      </c>
      <c r="J129" s="56"/>
      <c r="K129" s="57"/>
      <c r="L129" s="56"/>
      <c r="M129" s="57"/>
      <c r="N129" s="36" t="s">
        <v>49</v>
      </c>
      <c r="O129" s="35"/>
      <c r="P129" s="436"/>
      <c r="Q129" s="33"/>
      <c r="R129" s="33"/>
      <c r="S129" s="33"/>
      <c r="T129" s="43"/>
      <c r="U129" s="33"/>
      <c r="V129" s="33"/>
      <c r="W129" s="33"/>
      <c r="X129" s="34"/>
      <c r="Y129" s="36">
        <f>IF(X129="","",DATEDIF(X129,'様式 A-1'!$G$2,"Y"))</f>
      </c>
      <c r="Z129" s="33"/>
      <c r="AA129" s="33">
        <f t="shared" si="12"/>
      </c>
      <c r="AB129" s="188"/>
      <c r="AC129" s="188"/>
      <c r="AD129" s="188"/>
      <c r="AE129" s="188"/>
      <c r="AF129" s="188"/>
      <c r="AG129" s="188"/>
      <c r="AH129" s="188"/>
      <c r="AI129" s="102">
        <f t="shared" si="14"/>
        <v>0</v>
      </c>
      <c r="AJ129" s="80">
        <f t="shared" si="15"/>
        <v>0</v>
      </c>
      <c r="AK129" s="80">
        <f t="shared" si="16"/>
        <v>0</v>
      </c>
      <c r="AO129" s="200"/>
      <c r="AP129" s="201"/>
      <c r="AQ129" s="201"/>
      <c r="AR129" s="201"/>
      <c r="AS129" s="201"/>
      <c r="AT129" s="201"/>
      <c r="AU129" s="201"/>
      <c r="AV129" s="201"/>
      <c r="AW129" s="200"/>
      <c r="AX129" s="200"/>
      <c r="AY129" s="200"/>
      <c r="AZ129" s="200"/>
      <c r="BA129" s="200"/>
      <c r="BB129" s="200"/>
      <c r="BC129" s="200"/>
      <c r="BD129" s="200"/>
      <c r="BE129" s="200"/>
      <c r="BF129" s="200"/>
      <c r="BG129" s="200"/>
      <c r="BH129" s="200"/>
      <c r="BI129" s="200"/>
      <c r="BJ129" s="200"/>
      <c r="BK129" s="200"/>
    </row>
    <row r="130" spans="1:37" s="61" customFormat="1" ht="24" customHeight="1">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row>
    <row r="131" spans="1:47" s="61" customFormat="1" ht="24" customHeight="1">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212" t="s">
        <v>803</v>
      </c>
      <c r="AB131" s="203">
        <f>COUNTIF(AB10:AB129,"1")</f>
        <v>0</v>
      </c>
      <c r="AC131" s="203">
        <f aca="true" t="shared" si="18" ref="AC131:AH131">COUNTIF(AC10:AC129,"1")</f>
        <v>0</v>
      </c>
      <c r="AD131" s="203">
        <f t="shared" si="18"/>
        <v>0</v>
      </c>
      <c r="AE131" s="203">
        <f t="shared" si="18"/>
        <v>0</v>
      </c>
      <c r="AF131" s="203">
        <f t="shared" si="18"/>
        <v>0</v>
      </c>
      <c r="AG131" s="203">
        <f t="shared" si="18"/>
        <v>0</v>
      </c>
      <c r="AH131" s="203">
        <f t="shared" si="18"/>
        <v>0</v>
      </c>
      <c r="AI131" s="81"/>
      <c r="AJ131" s="81"/>
      <c r="AK131" s="128">
        <f>SUM(AK10:AK129)</f>
        <v>0</v>
      </c>
      <c r="AO131" s="134" t="s">
        <v>102</v>
      </c>
      <c r="AP131" s="93"/>
      <c r="AQ131" s="77"/>
      <c r="AR131" s="77"/>
      <c r="AS131" s="77"/>
      <c r="AT131" s="77"/>
      <c r="AU131" s="77"/>
    </row>
    <row r="132" spans="1:47" s="61" customFormat="1" ht="24" customHeight="1">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204"/>
      <c r="AA132" s="212" t="s">
        <v>804</v>
      </c>
      <c r="AB132" s="203">
        <f>COUNTIF(AB10:AB129,"3")</f>
        <v>0</v>
      </c>
      <c r="AC132" s="203">
        <f aca="true" t="shared" si="19" ref="AC132:AH132">COUNTIF(AC10:AC129,"3")</f>
        <v>0</v>
      </c>
      <c r="AD132" s="203">
        <f t="shared" si="19"/>
        <v>0</v>
      </c>
      <c r="AE132" s="203">
        <f t="shared" si="19"/>
        <v>0</v>
      </c>
      <c r="AF132" s="203">
        <f t="shared" si="19"/>
        <v>0</v>
      </c>
      <c r="AG132" s="203">
        <f t="shared" si="19"/>
        <v>0</v>
      </c>
      <c r="AH132" s="203">
        <f t="shared" si="19"/>
        <v>0</v>
      </c>
      <c r="AI132" s="81"/>
      <c r="AJ132" s="81"/>
      <c r="AK132" s="81"/>
      <c r="AO132" s="93" t="s">
        <v>434</v>
      </c>
      <c r="AP132" s="93" t="s">
        <v>361</v>
      </c>
      <c r="AQ132" s="77"/>
      <c r="AR132" s="77"/>
      <c r="AS132" s="77"/>
      <c r="AT132" s="77"/>
      <c r="AU132" s="77"/>
    </row>
    <row r="133" spans="26:47" s="61" customFormat="1" ht="24" customHeight="1">
      <c r="Z133" s="205"/>
      <c r="AA133" s="212" t="s">
        <v>805</v>
      </c>
      <c r="AB133" s="203">
        <f>COUNTIF(AB10:AB129,"5")</f>
        <v>0</v>
      </c>
      <c r="AC133" s="203">
        <f aca="true" t="shared" si="20" ref="AC133:AH133">COUNTIF(AC10:AC129,"5")</f>
        <v>0</v>
      </c>
      <c r="AD133" s="203">
        <f t="shared" si="20"/>
        <v>0</v>
      </c>
      <c r="AE133" s="203">
        <f t="shared" si="20"/>
        <v>0</v>
      </c>
      <c r="AF133" s="203">
        <f t="shared" si="20"/>
        <v>0</v>
      </c>
      <c r="AG133" s="203">
        <f t="shared" si="20"/>
        <v>0</v>
      </c>
      <c r="AH133" s="203">
        <f t="shared" si="20"/>
        <v>0</v>
      </c>
      <c r="AO133" s="77"/>
      <c r="AP133" s="238"/>
      <c r="AQ133" s="238" t="s">
        <v>362</v>
      </c>
      <c r="AR133" s="77"/>
      <c r="AS133" s="77"/>
      <c r="AT133" s="77"/>
      <c r="AU133" s="77"/>
    </row>
    <row r="134" spans="26:34" s="61" customFormat="1" ht="24" customHeight="1">
      <c r="Z134" s="205"/>
      <c r="AA134" s="206"/>
      <c r="AB134" s="205"/>
      <c r="AC134" s="205"/>
      <c r="AD134" s="205"/>
      <c r="AE134" s="205"/>
      <c r="AF134" s="205"/>
      <c r="AG134" s="205"/>
      <c r="AH134" s="205"/>
    </row>
    <row r="135" spans="26:42" ht="24" customHeight="1">
      <c r="Z135" s="207"/>
      <c r="AA135" s="208"/>
      <c r="AB135" s="207"/>
      <c r="AC135" s="207"/>
      <c r="AD135" s="207"/>
      <c r="AE135" s="207"/>
      <c r="AF135" s="207"/>
      <c r="AG135" s="207"/>
      <c r="AH135" s="207"/>
      <c r="AO135" s="93" t="s">
        <v>435</v>
      </c>
      <c r="AP135" s="93" t="s">
        <v>533</v>
      </c>
    </row>
    <row r="136" spans="26:45" ht="24" customHeight="1">
      <c r="Z136" s="207"/>
      <c r="AA136" s="207"/>
      <c r="AB136" s="207"/>
      <c r="AC136" s="207"/>
      <c r="AD136" s="207"/>
      <c r="AE136" s="207"/>
      <c r="AF136" s="207"/>
      <c r="AG136" s="207"/>
      <c r="AH136" s="207"/>
      <c r="AP136" s="250"/>
      <c r="AQ136" s="250"/>
      <c r="AR136" s="250"/>
      <c r="AS136" s="219"/>
    </row>
    <row r="137" ht="24" customHeight="1"/>
    <row r="138" spans="41:42" ht="24" customHeight="1">
      <c r="AO138" s="93" t="s">
        <v>436</v>
      </c>
      <c r="AP138" s="93" t="s">
        <v>534</v>
      </c>
    </row>
    <row r="139" spans="42:44" ht="24" customHeight="1">
      <c r="AP139" s="251" t="str">
        <f>IF('様式 A-1'!AW60="","",'様式 A-1'!AW60)</f>
        <v>一般</v>
      </c>
      <c r="AQ139" s="251" t="str">
        <f>IF('様式 A-1'!AW61="","",'様式 A-1'!AW61)</f>
        <v>高校生</v>
      </c>
      <c r="AR139" s="251" t="str">
        <f>IF('様式 A-1'!AW62="","",'様式 A-1'!AW62)</f>
        <v>中学生</v>
      </c>
    </row>
    <row r="140" ht="24" customHeight="1"/>
    <row r="141" spans="41:42" ht="24" customHeight="1">
      <c r="AO141" s="93" t="s">
        <v>437</v>
      </c>
      <c r="AP141" s="93" t="s">
        <v>646</v>
      </c>
    </row>
    <row r="142" spans="42:47" ht="24" customHeight="1">
      <c r="AP142" s="251">
        <f>IF('様式 B-1'!AP142="","",'様式 B-1'!AP142)</f>
      </c>
      <c r="AQ142" s="251">
        <f>IF('様式 B-1'!AQ142="","",'様式 B-1'!AQ142)</f>
      </c>
      <c r="AR142" s="251">
        <f>IF('様式 B-1'!AR142="","",'様式 B-1'!AR142)</f>
      </c>
      <c r="AS142" s="251">
        <f>IF('様式 B-1'!AS142="","",'様式 B-1'!AS142)</f>
      </c>
      <c r="AT142" s="251">
        <f>IF('様式 B-1'!AT142="","",'様式 B-1'!AT142)</f>
      </c>
      <c r="AU142" s="251">
        <f>IF('様式 B-1'!AU142="","",'様式 B-1'!AU142)</f>
      </c>
    </row>
    <row r="143" ht="24" customHeight="1"/>
    <row r="144" spans="41:42" ht="24" customHeight="1">
      <c r="AO144" s="93" t="s">
        <v>438</v>
      </c>
      <c r="AP144" s="93" t="s">
        <v>535</v>
      </c>
    </row>
    <row r="145" spans="42:47" ht="24" customHeight="1">
      <c r="AP145" s="251" t="str">
        <f>IF('様式 A-1'!Z$18="","",'様式 A-1'!Z$18)</f>
        <v>S</v>
      </c>
      <c r="AQ145" s="251" t="str">
        <f>IF('様式 A-1'!AB$18="","",'様式 A-1'!AB$18)</f>
        <v>M</v>
      </c>
      <c r="AR145" s="251" t="str">
        <f>IF('様式 A-1'!AD$18="","",'様式 A-1'!AD$18)</f>
        <v>L</v>
      </c>
      <c r="AS145" s="251" t="str">
        <f>IF('様式 A-1'!AF$18="","",'様式 A-1'!AF$18)</f>
        <v>XL</v>
      </c>
      <c r="AT145" s="251" t="str">
        <f>IF('様式 A-1'!AH$18="","",'様式 A-1'!AH$18)</f>
        <v>2XL</v>
      </c>
      <c r="AU145" s="251">
        <f>IF('様式 A-1'!AJ$18="","",'様式 A-1'!AJ$18)</f>
      </c>
    </row>
    <row r="146" ht="24" customHeight="1"/>
    <row r="147" spans="41:42" ht="24" customHeight="1">
      <c r="AO147" s="93" t="s">
        <v>522</v>
      </c>
      <c r="AP147" s="93" t="s">
        <v>542</v>
      </c>
    </row>
    <row r="148" ht="24" customHeight="1">
      <c r="AP148" s="137" t="s">
        <v>428</v>
      </c>
    </row>
    <row r="149" ht="24" customHeight="1"/>
    <row r="150" spans="41:42" ht="24" customHeight="1">
      <c r="AO150" s="93" t="s">
        <v>522</v>
      </c>
      <c r="AP150" s="93" t="s">
        <v>105</v>
      </c>
    </row>
    <row r="151" spans="42:44" ht="24" customHeight="1">
      <c r="AP151" s="259">
        <v>1</v>
      </c>
      <c r="AQ151" s="259"/>
      <c r="AR151" s="259"/>
    </row>
    <row r="152" ht="24" customHeight="1"/>
    <row r="153" spans="41:47" ht="24" customHeight="1">
      <c r="AO153" s="93" t="s">
        <v>439</v>
      </c>
      <c r="AP153" s="93" t="s">
        <v>104</v>
      </c>
      <c r="AT153" s="93"/>
      <c r="AU153" s="93"/>
    </row>
    <row r="154" spans="42:47" ht="24" customHeight="1">
      <c r="AP154" s="259">
        <v>2</v>
      </c>
      <c r="AQ154" s="93" t="s">
        <v>335</v>
      </c>
      <c r="AT154" s="93"/>
      <c r="AU154" s="93"/>
    </row>
    <row r="155" ht="24" customHeight="1"/>
    <row r="156" ht="24" customHeight="1"/>
    <row r="157" ht="24" customHeight="1"/>
    <row r="158" ht="24" customHeight="1"/>
    <row r="159" ht="24" customHeight="1"/>
    <row r="160" ht="24" customHeight="1"/>
    <row r="161" ht="24" customHeight="1"/>
  </sheetData>
  <sheetProtection password="E856" sheet="1"/>
  <mergeCells count="4">
    <mergeCell ref="AF3:AF4"/>
    <mergeCell ref="AG3:AG4"/>
    <mergeCell ref="I3:M3"/>
    <mergeCell ref="AB3:AE3"/>
  </mergeCells>
  <conditionalFormatting sqref="AA10:AA129">
    <cfRule type="expression" priority="6" dxfId="8" stopIfTrue="1">
      <formula>$AA10="×情報不足"</formula>
    </cfRule>
  </conditionalFormatting>
  <conditionalFormatting sqref="AB14:AH129 AB13 AD13:AH13 AB8:AH12">
    <cfRule type="expression" priority="5" dxfId="2" stopIfTrue="1">
      <formula>AB8=3</formula>
    </cfRule>
  </conditionalFormatting>
  <conditionalFormatting sqref="J8:K9">
    <cfRule type="expression" priority="10" dxfId="1" stopIfTrue="1">
      <formula>AND($O8="",$T8&lt;&gt;"")</formula>
    </cfRule>
  </conditionalFormatting>
  <conditionalFormatting sqref="AB8:AH129">
    <cfRule type="cellIs" priority="1" dxfId="0" operator="equal" stopIfTrue="1">
      <formula>5</formula>
    </cfRule>
  </conditionalFormatting>
  <dataValidations count="10">
    <dataValidation type="list" allowBlank="1" showDropDown="1" showInputMessage="1" showErrorMessage="1" imeMode="off" sqref="AB8:AH9">
      <formula1>$AP$151:$AR$151</formula1>
    </dataValidation>
    <dataValidation type="list" allowBlank="1" showInputMessage="1" showErrorMessage="1" imeMode="off" sqref="N8:N129">
      <formula1>$AP$133:$AQ$133</formula1>
    </dataValidation>
    <dataValidation allowBlank="1" showInputMessage="1" showErrorMessage="1" imeMode="off" sqref="P8:P129 V7:V129"/>
    <dataValidation type="list" allowBlank="1" showInputMessage="1" showErrorMessage="1" imeMode="off" sqref="T8:T129">
      <formula1>$AP$139:$AR$139</formula1>
    </dataValidation>
    <dataValidation type="list" allowBlank="1" showInputMessage="1" showErrorMessage="1" imeMode="off" sqref="W8:W129">
      <formula1>$AP$145:$AT$145</formula1>
    </dataValidation>
    <dataValidation allowBlank="1" showInputMessage="1" showErrorMessage="1" imeMode="hiragana" sqref="J8:K129 Z8:Z129"/>
    <dataValidation allowBlank="1" showInputMessage="1" showErrorMessage="1" imeMode="halfKatakana" sqref="AB7:AH7 AP9:BJ9 L8:M129"/>
    <dataValidation allowBlank="1" showInputMessage="1" showErrorMessage="1" imeMode="off" sqref="AB6:AH6 X8:Y129 O8:O129"/>
    <dataValidation type="list" allowBlank="1" showInputMessage="1" showErrorMessage="1" imeMode="off" sqref="AB10:AH129">
      <formula1>$AP$151</formula1>
    </dataValidation>
    <dataValidation type="list" allowBlank="1" showInputMessage="1" showErrorMessage="1" sqref="U8:U129">
      <formula1>"なし(中学生),高校生(BLS+WS),ﾌﾟｰﾙﾗｲﾌｶﾞｰﾄﾞ,ｻｰﾌｲﾝｽﾄﾗｸﾀｰ,ｻｰﾌｱｼｽﾀﾝﾄｲﾝｽﾄﾗｸﾀｰ,WSｲﾝｽﾄﾗｸﾀｰ,WSｱｼｽﾀﾝﾄｲﾝｽﾄﾗｸﾀｰ,BLSｲﾝｽﾄﾗｸﾀｰ,BLSｱｼｽﾀﾝﾄｲﾝｽﾄﾗｸﾀｰ,ｱﾄﾞﾊﾞﾝｽｻｰﾌﾗｲﾌｾｰﾊﾞｰ,ﾍﾞｰｼｯｸｻｰﾌﾗｲﾌｾｰﾊﾞｰ"</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63" r:id="rId2"/>
  <headerFooter>
    <oddHeader>&amp;L&amp;"ＭＳ ゴシック,標準"&amp;12&amp;D &amp;T&amp;R&amp;"ＭＳ ゴシック,標準"&amp;12&lt; &amp;P/&amp;N &gt;</oddHeader>
  </headerFooter>
  <drawing r:id="rId1"/>
</worksheet>
</file>

<file path=xl/worksheets/sheet4.xml><?xml version="1.0" encoding="utf-8"?>
<worksheet xmlns="http://schemas.openxmlformats.org/spreadsheetml/2006/main" xmlns:r="http://schemas.openxmlformats.org/officeDocument/2006/relationships">
  <sheetPr>
    <tabColor rgb="FFFF9900"/>
    <pageSetUpPr fitToPage="1"/>
  </sheetPr>
  <dimension ref="A1:Y34"/>
  <sheetViews>
    <sheetView showGridLines="0" zoomScale="70" zoomScaleNormal="70" zoomScaleSheetLayoutView="90" workbookViewId="0" topLeftCell="B3">
      <selection activeCell="H8" sqref="H8"/>
    </sheetView>
  </sheetViews>
  <sheetFormatPr defaultColWidth="9.00390625" defaultRowHeight="15"/>
  <cols>
    <col min="1" max="1" width="5.57421875" style="147" hidden="1" customWidth="1"/>
    <col min="2" max="2" width="50.57421875" style="147" customWidth="1"/>
    <col min="3" max="3" width="15.57421875" style="147" customWidth="1"/>
    <col min="4" max="4" width="19.8515625" style="147" hidden="1" customWidth="1"/>
    <col min="5" max="5" width="5.57421875" style="147" hidden="1" customWidth="1"/>
    <col min="6" max="6" width="5.57421875" style="147" customWidth="1"/>
    <col min="7" max="7" width="10.57421875" style="147" customWidth="1"/>
    <col min="8" max="14" width="18.57421875" style="147" customWidth="1"/>
    <col min="15" max="18" width="8.57421875" style="147" hidden="1" customWidth="1"/>
    <col min="19" max="25" width="15.57421875" style="147" hidden="1" customWidth="1"/>
    <col min="26" max="27" width="15.57421875" style="147" customWidth="1"/>
    <col min="28" max="16384" width="9.00390625" style="147" customWidth="1"/>
  </cols>
  <sheetData>
    <row r="1" spans="1:25" s="91" customFormat="1" ht="24" customHeight="1" hidden="1">
      <c r="A1" s="95" t="s">
        <v>52</v>
      </c>
      <c r="B1" s="94" t="s">
        <v>295</v>
      </c>
      <c r="C1" s="95" t="s">
        <v>52</v>
      </c>
      <c r="D1" s="95" t="s">
        <v>52</v>
      </c>
      <c r="E1" s="95" t="s">
        <v>52</v>
      </c>
      <c r="F1" s="94" t="s">
        <v>295</v>
      </c>
      <c r="G1" s="94" t="s">
        <v>295</v>
      </c>
      <c r="H1" s="94" t="s">
        <v>295</v>
      </c>
      <c r="I1" s="94" t="s">
        <v>295</v>
      </c>
      <c r="J1" s="94" t="s">
        <v>295</v>
      </c>
      <c r="K1" s="94" t="s">
        <v>295</v>
      </c>
      <c r="L1" s="94" t="s">
        <v>295</v>
      </c>
      <c r="M1" s="94" t="s">
        <v>295</v>
      </c>
      <c r="N1" s="94" t="s">
        <v>295</v>
      </c>
      <c r="O1" s="94" t="s">
        <v>53</v>
      </c>
      <c r="P1" s="94" t="s">
        <v>53</v>
      </c>
      <c r="Q1" s="94" t="s">
        <v>53</v>
      </c>
      <c r="R1" s="95" t="s">
        <v>52</v>
      </c>
      <c r="S1" s="95" t="s">
        <v>52</v>
      </c>
      <c r="T1" s="95" t="s">
        <v>52</v>
      </c>
      <c r="U1" s="95" t="s">
        <v>52</v>
      </c>
      <c r="V1" s="95" t="s">
        <v>52</v>
      </c>
      <c r="W1" s="95" t="s">
        <v>52</v>
      </c>
      <c r="X1" s="95" t="s">
        <v>52</v>
      </c>
      <c r="Y1" s="95" t="s">
        <v>52</v>
      </c>
    </row>
    <row r="2" spans="1:25" s="114" customFormat="1" ht="24" customHeight="1" hidden="1">
      <c r="A2" s="114" t="s">
        <v>650</v>
      </c>
      <c r="B2" s="115" t="s">
        <v>651</v>
      </c>
      <c r="C2" s="114" t="s">
        <v>652</v>
      </c>
      <c r="D2" s="114" t="s">
        <v>653</v>
      </c>
      <c r="E2" s="114" t="s">
        <v>654</v>
      </c>
      <c r="F2" s="115" t="s">
        <v>655</v>
      </c>
      <c r="G2" s="115" t="s">
        <v>656</v>
      </c>
      <c r="H2" s="115" t="s">
        <v>657</v>
      </c>
      <c r="I2" s="115" t="s">
        <v>658</v>
      </c>
      <c r="J2" s="115" t="s">
        <v>659</v>
      </c>
      <c r="K2" s="115" t="s">
        <v>660</v>
      </c>
      <c r="L2" s="115" t="s">
        <v>661</v>
      </c>
      <c r="M2" s="115" t="s">
        <v>662</v>
      </c>
      <c r="N2" s="115" t="s">
        <v>663</v>
      </c>
      <c r="O2" s="115" t="s">
        <v>664</v>
      </c>
      <c r="P2" s="115" t="s">
        <v>665</v>
      </c>
      <c r="Q2" s="115" t="s">
        <v>666</v>
      </c>
      <c r="R2" s="114" t="s">
        <v>667</v>
      </c>
      <c r="S2" s="114" t="s">
        <v>668</v>
      </c>
      <c r="T2" s="114" t="s">
        <v>669</v>
      </c>
      <c r="U2" s="114" t="s">
        <v>670</v>
      </c>
      <c r="V2" s="114" t="s">
        <v>671</v>
      </c>
      <c r="W2" s="114" t="s">
        <v>672</v>
      </c>
      <c r="X2" s="114" t="s">
        <v>673</v>
      </c>
      <c r="Y2" s="114" t="s">
        <v>674</v>
      </c>
    </row>
    <row r="3" spans="2:14" ht="24" customHeight="1">
      <c r="B3" s="148" t="s">
        <v>548</v>
      </c>
      <c r="I3" s="385" t="e">
        <f>'様式 WA-1（集計作業用）'!D6</f>
        <v>#N/A</v>
      </c>
      <c r="J3" s="385"/>
      <c r="K3" s="385"/>
      <c r="L3" s="384" t="str">
        <f>IF('様式 A-1'!AI1="","",'様式 A-1'!AI1)</f>
        <v>南関東</v>
      </c>
      <c r="M3" s="382">
        <f>IF('様式 WA-1（集計作業用）'!$A$6="","",'様式 WA-1（集計作業用）'!$A$6)</f>
      </c>
      <c r="N3" s="149" t="s">
        <v>643</v>
      </c>
    </row>
    <row r="4" spans="2:18" ht="24" customHeight="1">
      <c r="B4" s="150" t="str">
        <f>'様式 A-1'!AV32</f>
        <v>第45回全日本ライフセービング選手権大会</v>
      </c>
      <c r="L4" s="384"/>
      <c r="M4" s="383"/>
      <c r="N4" s="149" t="s">
        <v>303</v>
      </c>
      <c r="R4" s="61" t="s">
        <v>537</v>
      </c>
    </row>
    <row r="5" ht="24" customHeight="1">
      <c r="R5" s="168" t="s">
        <v>536</v>
      </c>
    </row>
    <row r="6" spans="8:18" ht="24" customHeight="1">
      <c r="H6" s="260"/>
      <c r="I6" s="260"/>
      <c r="J6" s="260"/>
      <c r="K6" s="260"/>
      <c r="L6" s="260"/>
      <c r="M6" s="260"/>
      <c r="N6" s="260"/>
      <c r="R6" s="169" t="s">
        <v>536</v>
      </c>
    </row>
    <row r="7" spans="1:14" ht="39.75" customHeight="1">
      <c r="A7" s="151" t="s">
        <v>424</v>
      </c>
      <c r="B7" s="152" t="s">
        <v>29</v>
      </c>
      <c r="C7" s="112" t="s">
        <v>954</v>
      </c>
      <c r="D7" s="113" t="s">
        <v>955</v>
      </c>
      <c r="E7" s="112" t="s">
        <v>290</v>
      </c>
      <c r="F7" s="153" t="s">
        <v>288</v>
      </c>
      <c r="G7" s="68" t="s">
        <v>371</v>
      </c>
      <c r="H7" s="182" t="s">
        <v>691</v>
      </c>
      <c r="I7" s="182" t="s">
        <v>692</v>
      </c>
      <c r="J7" s="182" t="s">
        <v>1126</v>
      </c>
      <c r="K7" s="182" t="s">
        <v>693</v>
      </c>
      <c r="L7" s="185" t="s">
        <v>1106</v>
      </c>
      <c r="M7" s="182"/>
      <c r="N7" s="182"/>
    </row>
    <row r="8" spans="1:14" ht="24" customHeight="1">
      <c r="A8" s="155">
        <f>IF('様式 A-1'!$AL$1="","",'様式 A-1'!$AL$1)</f>
      </c>
      <c r="B8" s="189">
        <f>'様式 A-1'!$D$7</f>
        <v>0</v>
      </c>
      <c r="C8" s="215">
        <f>'様式 A-1'!$D$8</f>
        <v>0</v>
      </c>
      <c r="D8" s="189" t="e">
        <f>'様式 WA-1（集計作業用）'!$D$6</f>
        <v>#N/A</v>
      </c>
      <c r="E8" s="190" t="str">
        <f>IF('様式 A-1'!$AI$1="","",'様式 A-1'!$AI$1)</f>
        <v>南関東</v>
      </c>
      <c r="F8" s="190">
        <v>1</v>
      </c>
      <c r="G8" s="157" t="s">
        <v>31</v>
      </c>
      <c r="H8" s="191"/>
      <c r="I8" s="191"/>
      <c r="J8" s="191"/>
      <c r="K8" s="191"/>
      <c r="L8" s="163"/>
      <c r="M8" s="163"/>
      <c r="N8" s="163"/>
    </row>
    <row r="9" spans="1:14" ht="24" customHeight="1">
      <c r="A9" s="155">
        <f>IF('様式 A-1'!$AL$1="","",'様式 A-1'!$AL$1)</f>
      </c>
      <c r="B9" s="189">
        <f>'様式 A-1'!$D$7</f>
        <v>0</v>
      </c>
      <c r="C9" s="215">
        <f>'様式 A-1'!$D$8</f>
        <v>0</v>
      </c>
      <c r="D9" s="189" t="e">
        <f>'様式 WA-1（集計作業用）'!$D$6</f>
        <v>#N/A</v>
      </c>
      <c r="E9" s="190" t="str">
        <f>IF('様式 A-1'!$AI$1="","",'様式 A-1'!$AI$1)</f>
        <v>南関東</v>
      </c>
      <c r="F9" s="190">
        <v>2</v>
      </c>
      <c r="G9" s="158" t="s">
        <v>44</v>
      </c>
      <c r="H9" s="191"/>
      <c r="I9" s="191"/>
      <c r="J9" s="191"/>
      <c r="K9" s="191"/>
      <c r="L9" s="163"/>
      <c r="M9" s="163"/>
      <c r="N9" s="163"/>
    </row>
    <row r="10" spans="1:14" ht="24" customHeight="1">
      <c r="A10" s="155">
        <f>IF('様式 A-1'!$AL$1="","",'様式 A-1'!$AL$1)</f>
      </c>
      <c r="B10" s="189">
        <f>'様式 A-1'!$D$7</f>
        <v>0</v>
      </c>
      <c r="C10" s="215">
        <f>'様式 A-1'!$D$8</f>
        <v>0</v>
      </c>
      <c r="D10" s="189" t="e">
        <f>'様式 WA-1（集計作業用）'!$D$6</f>
        <v>#N/A</v>
      </c>
      <c r="E10" s="190" t="str">
        <f>IF('様式 A-1'!$AI$1="","",'様式 A-1'!$AI$1)</f>
        <v>南関東</v>
      </c>
      <c r="F10" s="155">
        <v>3</v>
      </c>
      <c r="G10" s="159" t="s">
        <v>80</v>
      </c>
      <c r="H10" s="163"/>
      <c r="I10" s="163"/>
      <c r="J10" s="163"/>
      <c r="K10" s="163"/>
      <c r="L10" s="170"/>
      <c r="M10" s="163"/>
      <c r="N10" s="163"/>
    </row>
    <row r="11" ht="24" customHeight="1"/>
    <row r="12" ht="24" customHeight="1">
      <c r="R12" s="134" t="s">
        <v>102</v>
      </c>
    </row>
    <row r="13" spans="18:19" ht="24" customHeight="1">
      <c r="R13" s="147" t="s">
        <v>421</v>
      </c>
      <c r="S13" s="93" t="s">
        <v>542</v>
      </c>
    </row>
    <row r="14" ht="24" customHeight="1">
      <c r="S14" s="137" t="s">
        <v>427</v>
      </c>
    </row>
    <row r="15" ht="24" customHeight="1"/>
    <row r="16" spans="18:21" ht="24" customHeight="1">
      <c r="R16" s="147" t="s">
        <v>421</v>
      </c>
      <c r="S16" s="93" t="s">
        <v>105</v>
      </c>
      <c r="T16" s="77"/>
      <c r="U16" s="77"/>
    </row>
    <row r="17" spans="19:21" ht="24" customHeight="1">
      <c r="S17" s="238">
        <v>1</v>
      </c>
      <c r="T17" s="238"/>
      <c r="U17" s="238"/>
    </row>
    <row r="18" ht="24" customHeight="1"/>
    <row r="19" spans="18:19" ht="24" customHeight="1">
      <c r="R19" s="147" t="s">
        <v>421</v>
      </c>
      <c r="S19" s="147" t="s">
        <v>418</v>
      </c>
    </row>
    <row r="20" ht="24" customHeight="1">
      <c r="S20" s="137" t="s">
        <v>417</v>
      </c>
    </row>
    <row r="21" ht="24" customHeight="1"/>
    <row r="22" ht="24" customHeight="1">
      <c r="S22" s="164" t="s">
        <v>416</v>
      </c>
    </row>
    <row r="23" spans="19:25" ht="24" customHeight="1">
      <c r="S23" s="152" t="s">
        <v>29</v>
      </c>
      <c r="T23" s="153" t="s">
        <v>288</v>
      </c>
      <c r="U23" s="68" t="s">
        <v>371</v>
      </c>
      <c r="V23" s="154" t="s">
        <v>422</v>
      </c>
      <c r="W23" s="154" t="s">
        <v>423</v>
      </c>
      <c r="X23" s="154" t="s">
        <v>413</v>
      </c>
      <c r="Y23" s="154"/>
    </row>
    <row r="24" spans="19:25" ht="24" customHeight="1">
      <c r="S24" s="156" t="s">
        <v>419</v>
      </c>
      <c r="T24" s="155">
        <v>1</v>
      </c>
      <c r="U24" s="157" t="s">
        <v>31</v>
      </c>
      <c r="V24" s="156"/>
      <c r="W24" s="162"/>
      <c r="X24" s="162"/>
      <c r="Y24" s="162"/>
    </row>
    <row r="25" spans="19:25" ht="24" customHeight="1">
      <c r="S25" s="156" t="s">
        <v>419</v>
      </c>
      <c r="T25" s="155">
        <v>2</v>
      </c>
      <c r="U25" s="158" t="s">
        <v>44</v>
      </c>
      <c r="V25" s="162"/>
      <c r="W25" s="156"/>
      <c r="X25" s="162"/>
      <c r="Y25" s="162"/>
    </row>
    <row r="26" spans="19:25" ht="24" customHeight="1">
      <c r="S26" s="156" t="s">
        <v>419</v>
      </c>
      <c r="T26" s="155">
        <v>3</v>
      </c>
      <c r="U26" s="159" t="s">
        <v>80</v>
      </c>
      <c r="V26" s="162"/>
      <c r="W26" s="162"/>
      <c r="X26" s="156"/>
      <c r="Y26" s="162"/>
    </row>
    <row r="27" ht="24" customHeight="1"/>
    <row r="28" ht="24" customHeight="1">
      <c r="S28" s="164" t="s">
        <v>420</v>
      </c>
    </row>
    <row r="29" spans="19:25" ht="24" customHeight="1">
      <c r="S29" s="152" t="s">
        <v>29</v>
      </c>
      <c r="T29" s="153" t="s">
        <v>288</v>
      </c>
      <c r="U29" s="68" t="s">
        <v>371</v>
      </c>
      <c r="V29" s="154" t="s">
        <v>413</v>
      </c>
      <c r="W29" s="154" t="s">
        <v>415</v>
      </c>
      <c r="X29" s="154" t="s">
        <v>414</v>
      </c>
      <c r="Y29" s="154"/>
    </row>
    <row r="30" spans="19:25" ht="24" customHeight="1">
      <c r="S30" s="162" t="s">
        <v>419</v>
      </c>
      <c r="T30" s="163">
        <v>1</v>
      </c>
      <c r="U30" s="163" t="s">
        <v>31</v>
      </c>
      <c r="V30" s="162"/>
      <c r="W30" s="162"/>
      <c r="X30" s="162"/>
      <c r="Y30" s="162"/>
    </row>
    <row r="31" spans="19:25" ht="24" customHeight="1">
      <c r="S31" s="162" t="s">
        <v>419</v>
      </c>
      <c r="T31" s="163">
        <v>2</v>
      </c>
      <c r="U31" s="163" t="s">
        <v>44</v>
      </c>
      <c r="V31" s="162"/>
      <c r="W31" s="162"/>
      <c r="X31" s="162"/>
      <c r="Y31" s="162"/>
    </row>
    <row r="32" spans="19:25" ht="24" customHeight="1">
      <c r="S32" s="156" t="s">
        <v>419</v>
      </c>
      <c r="T32" s="155">
        <v>3</v>
      </c>
      <c r="U32" s="159" t="s">
        <v>80</v>
      </c>
      <c r="V32" s="156"/>
      <c r="W32" s="156"/>
      <c r="X32" s="156"/>
      <c r="Y32" s="162"/>
    </row>
    <row r="33" ht="24" customHeight="1"/>
    <row r="34" spans="18:19" ht="24" customHeight="1">
      <c r="R34" s="93" t="s">
        <v>784</v>
      </c>
      <c r="S34" s="147">
        <f>H8+H9+I8+I9+J8+J9+K8+K9</f>
        <v>0</v>
      </c>
    </row>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sheetData>
  <sheetProtection password="E856" sheet="1"/>
  <mergeCells count="3">
    <mergeCell ref="M3:M4"/>
    <mergeCell ref="L3:L4"/>
    <mergeCell ref="I3:K3"/>
  </mergeCells>
  <dataValidations count="5">
    <dataValidation type="list" allowBlank="1" showDropDown="1" showInputMessage="1" showErrorMessage="1" imeMode="off" sqref="M8:N10 L8:L9">
      <formula1>$S$17:$U$17</formula1>
    </dataValidation>
    <dataValidation allowBlank="1" showInputMessage="1" showErrorMessage="1" imeMode="halfKatakana" sqref="H7:N7"/>
    <dataValidation allowBlank="1" showInputMessage="1" showErrorMessage="1" imeMode="off" sqref="H6:N6"/>
    <dataValidation type="list" allowBlank="1" showInputMessage="1" showErrorMessage="1" sqref="H8:K10">
      <formula1>"1"</formula1>
    </dataValidation>
    <dataValidation type="list" allowBlank="1" showInputMessage="1" showErrorMessage="1" imeMode="off" sqref="L10">
      <formula1>"1"</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60" r:id="rId1"/>
  <headerFooter>
    <oddHeader>&amp;L&amp;"ＭＳ ゴシック,標準"&amp;12&amp;D &amp;T&amp;R&amp;"ＭＳ ゴシック,標準"&amp;12&lt; &amp;P/&amp;N &gt;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50"/>
  <sheetViews>
    <sheetView view="pageBreakPreview" zoomScale="60" zoomScaleNormal="70" zoomScalePageLayoutView="0" workbookViewId="0" topLeftCell="A13">
      <selection activeCell="B24" sqref="B24:Y24"/>
    </sheetView>
  </sheetViews>
  <sheetFormatPr defaultColWidth="9.00390625" defaultRowHeight="15"/>
  <cols>
    <col min="1" max="28" width="4.57421875" style="5" customWidth="1"/>
    <col min="29" max="16384" width="9.00390625" style="5" customWidth="1"/>
  </cols>
  <sheetData>
    <row r="1" spans="1:25" ht="31.5" customHeight="1" thickBot="1" thickTop="1">
      <c r="A1" s="389" t="s">
        <v>356</v>
      </c>
      <c r="B1" s="389"/>
      <c r="C1" s="389"/>
      <c r="D1" s="390"/>
      <c r="E1" s="391" t="str">
        <f>'様式 A-1'!AV53</f>
        <v>2019年8月12日（祝月） ﾒｰﾙ送信23：59まで / 同意書のみ郵送(当日消印有効)</v>
      </c>
      <c r="F1" s="392"/>
      <c r="G1" s="392"/>
      <c r="H1" s="392"/>
      <c r="I1" s="392"/>
      <c r="J1" s="392"/>
      <c r="K1" s="392"/>
      <c r="L1" s="392"/>
      <c r="M1" s="392"/>
      <c r="N1" s="392"/>
      <c r="O1" s="392"/>
      <c r="P1" s="392"/>
      <c r="Q1" s="392"/>
      <c r="R1" s="392"/>
      <c r="S1" s="392"/>
      <c r="T1" s="392"/>
      <c r="U1" s="392"/>
      <c r="V1" s="392"/>
      <c r="W1" s="392"/>
      <c r="X1" s="392"/>
      <c r="Y1" s="393"/>
    </row>
    <row r="2" spans="1:25" ht="24" customHeight="1" thickTop="1">
      <c r="A2" s="2"/>
      <c r="B2" s="2"/>
      <c r="C2" s="2"/>
      <c r="D2" s="2"/>
      <c r="E2" s="2"/>
      <c r="F2" s="2"/>
      <c r="G2" s="2"/>
      <c r="H2" s="2"/>
      <c r="I2" s="2"/>
      <c r="J2" s="2"/>
      <c r="K2" s="2"/>
      <c r="L2" s="2"/>
      <c r="M2" s="2"/>
      <c r="N2" s="2"/>
      <c r="O2" s="2"/>
      <c r="P2" s="2"/>
      <c r="Q2" s="2"/>
      <c r="R2" s="2"/>
      <c r="S2" s="2"/>
      <c r="T2" s="2"/>
      <c r="U2" s="2"/>
      <c r="V2" s="2"/>
      <c r="W2" s="2"/>
      <c r="X2" s="2"/>
      <c r="Y2" s="2"/>
    </row>
    <row r="3" spans="1:25" ht="24" customHeight="1">
      <c r="A3" s="2"/>
      <c r="B3" s="2" t="s">
        <v>785</v>
      </c>
      <c r="C3" s="2"/>
      <c r="D3" s="2"/>
      <c r="E3" s="2"/>
      <c r="F3" s="2"/>
      <c r="G3" s="2"/>
      <c r="H3" s="2"/>
      <c r="I3" s="2"/>
      <c r="J3" s="2"/>
      <c r="K3" s="2"/>
      <c r="L3" s="2"/>
      <c r="M3" s="2"/>
      <c r="N3" s="2"/>
      <c r="O3" s="2"/>
      <c r="P3" s="2"/>
      <c r="Q3" s="2"/>
      <c r="R3" s="2"/>
      <c r="S3" s="2"/>
      <c r="T3" s="2"/>
      <c r="U3" s="2"/>
      <c r="V3" s="2"/>
      <c r="W3" s="2"/>
      <c r="X3" s="2"/>
      <c r="Y3" s="2"/>
    </row>
    <row r="4" spans="1:25" ht="24" customHeight="1">
      <c r="A4" s="2"/>
      <c r="B4" s="2" t="s">
        <v>15</v>
      </c>
      <c r="C4" s="2"/>
      <c r="D4" s="2"/>
      <c r="E4" s="2"/>
      <c r="F4" s="2"/>
      <c r="G4" s="2"/>
      <c r="H4" s="2"/>
      <c r="I4" s="2"/>
      <c r="J4" s="2"/>
      <c r="K4" s="2"/>
      <c r="L4" s="2"/>
      <c r="M4" s="2"/>
      <c r="N4" s="2"/>
      <c r="O4" s="2"/>
      <c r="P4" s="2"/>
      <c r="Q4" s="2"/>
      <c r="R4" s="2"/>
      <c r="S4" s="2"/>
      <c r="T4" s="2"/>
      <c r="U4" s="2"/>
      <c r="V4" s="2"/>
      <c r="W4" s="2"/>
      <c r="X4" s="2"/>
      <c r="Y4" s="2"/>
    </row>
    <row r="5" spans="1:25" ht="24" customHeight="1">
      <c r="A5" s="2"/>
      <c r="B5" s="172" t="s">
        <v>786</v>
      </c>
      <c r="C5" s="2" t="s">
        <v>787</v>
      </c>
      <c r="D5" s="2"/>
      <c r="E5" s="2"/>
      <c r="F5" s="2"/>
      <c r="G5" s="2"/>
      <c r="H5" s="2"/>
      <c r="I5" s="2"/>
      <c r="J5" s="2"/>
      <c r="K5" s="2"/>
      <c r="L5" s="2"/>
      <c r="M5" s="2"/>
      <c r="N5" s="2"/>
      <c r="O5" s="2"/>
      <c r="P5" s="2"/>
      <c r="Q5" s="2"/>
      <c r="R5" s="2"/>
      <c r="S5" s="2"/>
      <c r="T5" s="2"/>
      <c r="U5" s="2"/>
      <c r="V5" s="2"/>
      <c r="W5" s="2"/>
      <c r="X5" s="2"/>
      <c r="Y5" s="2"/>
    </row>
    <row r="6" spans="1:25" ht="24" customHeight="1">
      <c r="A6" s="2"/>
      <c r="B6" s="172" t="s">
        <v>431</v>
      </c>
      <c r="C6" s="2" t="s">
        <v>788</v>
      </c>
      <c r="D6" s="2"/>
      <c r="E6" s="2"/>
      <c r="F6" s="2"/>
      <c r="G6" s="2"/>
      <c r="H6" s="2"/>
      <c r="I6" s="2"/>
      <c r="J6" s="2"/>
      <c r="K6" s="2"/>
      <c r="L6" s="2"/>
      <c r="M6" s="2"/>
      <c r="N6" s="2"/>
      <c r="O6" s="2"/>
      <c r="P6" s="2"/>
      <c r="Q6" s="2"/>
      <c r="R6" s="2"/>
      <c r="S6" s="2"/>
      <c r="T6" s="2"/>
      <c r="U6" s="2"/>
      <c r="V6" s="2"/>
      <c r="W6" s="2"/>
      <c r="X6" s="2"/>
      <c r="Y6" s="2"/>
    </row>
    <row r="7" spans="1:25" ht="24" customHeight="1">
      <c r="A7" s="2"/>
      <c r="B7" s="172" t="s">
        <v>432</v>
      </c>
      <c r="C7" s="2" t="s">
        <v>789</v>
      </c>
      <c r="D7" s="2"/>
      <c r="E7" s="2"/>
      <c r="F7" s="2"/>
      <c r="G7" s="2"/>
      <c r="H7" s="2"/>
      <c r="I7" s="2"/>
      <c r="J7" s="2"/>
      <c r="K7" s="2"/>
      <c r="L7" s="2"/>
      <c r="M7" s="2"/>
      <c r="N7" s="2"/>
      <c r="O7" s="2"/>
      <c r="P7" s="2"/>
      <c r="Q7" s="2"/>
      <c r="R7" s="2"/>
      <c r="S7" s="2"/>
      <c r="T7" s="2"/>
      <c r="U7" s="2"/>
      <c r="V7" s="2"/>
      <c r="W7" s="2"/>
      <c r="X7" s="2"/>
      <c r="Y7" s="2"/>
    </row>
    <row r="8" spans="1:25" ht="24" customHeight="1">
      <c r="A8" s="2"/>
      <c r="B8" s="2"/>
      <c r="C8" s="2"/>
      <c r="D8" s="2"/>
      <c r="E8" s="2"/>
      <c r="F8" s="2"/>
      <c r="G8" s="2"/>
      <c r="H8" s="2"/>
      <c r="I8" s="2"/>
      <c r="J8" s="2"/>
      <c r="K8" s="2"/>
      <c r="L8" s="2"/>
      <c r="M8" s="2"/>
      <c r="N8" s="2"/>
      <c r="O8" s="2"/>
      <c r="P8" s="2"/>
      <c r="Q8" s="2"/>
      <c r="R8" s="2"/>
      <c r="S8" s="2"/>
      <c r="T8" s="2"/>
      <c r="U8" s="2"/>
      <c r="V8" s="2"/>
      <c r="W8" s="2"/>
      <c r="X8" s="2"/>
      <c r="Y8" s="2"/>
    </row>
    <row r="9" spans="1:25" ht="24" customHeight="1">
      <c r="A9" s="2"/>
      <c r="B9" s="2"/>
      <c r="C9" s="2"/>
      <c r="D9" s="2"/>
      <c r="E9" s="2"/>
      <c r="F9" s="2"/>
      <c r="G9" s="2"/>
      <c r="H9" s="2"/>
      <c r="I9" s="2"/>
      <c r="J9" s="2"/>
      <c r="K9" s="2"/>
      <c r="L9" s="2"/>
      <c r="M9" s="2"/>
      <c r="N9" s="2"/>
      <c r="O9" s="2"/>
      <c r="P9" s="2"/>
      <c r="Q9" s="2"/>
      <c r="R9" s="2"/>
      <c r="S9" s="2"/>
      <c r="T9" s="2"/>
      <c r="U9" s="2"/>
      <c r="V9" s="2"/>
      <c r="W9" s="2"/>
      <c r="X9" s="2"/>
      <c r="Y9" s="2"/>
    </row>
    <row r="10" spans="1:25" ht="24" customHeight="1">
      <c r="A10" s="403" t="s">
        <v>370</v>
      </c>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row>
    <row r="11" spans="1:25" ht="36" customHeight="1">
      <c r="A11" s="405"/>
      <c r="B11" s="406"/>
      <c r="C11" s="406"/>
      <c r="D11" s="430"/>
      <c r="E11" s="405"/>
      <c r="F11" s="406"/>
      <c r="G11" s="406"/>
      <c r="H11" s="424"/>
      <c r="I11" s="405" t="s">
        <v>540</v>
      </c>
      <c r="J11" s="406"/>
      <c r="K11" s="425"/>
      <c r="L11" s="425"/>
      <c r="M11" s="425"/>
      <c r="N11" s="425"/>
      <c r="O11" s="425"/>
      <c r="P11" s="425"/>
      <c r="Q11" s="425"/>
      <c r="R11" s="425"/>
      <c r="S11" s="425"/>
      <c r="T11" s="426"/>
      <c r="U11" s="171" t="s">
        <v>368</v>
      </c>
      <c r="V11" s="428"/>
      <c r="W11" s="428"/>
      <c r="X11" s="428"/>
      <c r="Y11" s="429"/>
    </row>
    <row r="12" spans="1:25" ht="12" customHeight="1">
      <c r="A12" s="6"/>
      <c r="B12" s="6"/>
      <c r="C12" s="6"/>
      <c r="D12" s="6"/>
      <c r="E12" s="6"/>
      <c r="F12" s="6"/>
      <c r="G12" s="6"/>
      <c r="H12" s="6"/>
      <c r="I12" s="6"/>
      <c r="J12" s="6"/>
      <c r="K12" s="6"/>
      <c r="L12" s="6"/>
      <c r="M12" s="6"/>
      <c r="N12" s="6"/>
      <c r="O12" s="6"/>
      <c r="P12" s="6"/>
      <c r="Q12" s="6"/>
      <c r="R12" s="6"/>
      <c r="S12" s="6"/>
      <c r="T12" s="6"/>
      <c r="U12" s="6"/>
      <c r="V12" s="6"/>
      <c r="W12" s="6"/>
      <c r="X12" s="6"/>
      <c r="Y12" s="6"/>
    </row>
    <row r="13" spans="1:25" ht="24" customHeight="1">
      <c r="A13" s="427" t="s">
        <v>372</v>
      </c>
      <c r="B13" s="427"/>
      <c r="C13" s="427"/>
      <c r="D13" s="427"/>
      <c r="E13" s="427"/>
      <c r="F13" s="427"/>
      <c r="H13" s="404" t="str">
        <f>'様式 A-1'!$AV$32</f>
        <v>第45回全日本ライフセービング選手権大会</v>
      </c>
      <c r="I13" s="404"/>
      <c r="J13" s="404"/>
      <c r="K13" s="404"/>
      <c r="L13" s="404"/>
      <c r="M13" s="404"/>
      <c r="N13" s="404"/>
      <c r="O13" s="404"/>
      <c r="P13" s="404"/>
      <c r="Q13" s="404"/>
      <c r="R13" s="404"/>
      <c r="S13" s="404"/>
      <c r="T13" s="404"/>
      <c r="U13" s="404"/>
      <c r="V13" s="6"/>
      <c r="W13" s="394">
        <f>IF('様式 A-1'!$AL$1="","",'様式 A-1'!$AL$1)</f>
      </c>
      <c r="X13" s="395"/>
      <c r="Y13" s="396"/>
    </row>
    <row r="14" spans="1:25" ht="24" customHeight="1">
      <c r="A14" s="6"/>
      <c r="B14" s="6"/>
      <c r="C14" s="6"/>
      <c r="D14" s="6"/>
      <c r="E14" s="6"/>
      <c r="F14" s="6"/>
      <c r="G14" s="6"/>
      <c r="H14" s="6"/>
      <c r="I14" s="6"/>
      <c r="J14" s="6"/>
      <c r="K14" s="6"/>
      <c r="L14" s="6"/>
      <c r="M14" s="6"/>
      <c r="N14" s="6"/>
      <c r="O14" s="6"/>
      <c r="P14" s="6"/>
      <c r="Q14" s="6"/>
      <c r="R14" s="6"/>
      <c r="S14" s="6"/>
      <c r="T14" s="6"/>
      <c r="U14" s="6"/>
      <c r="V14" s="6"/>
      <c r="W14" s="397"/>
      <c r="X14" s="398"/>
      <c r="Y14" s="399"/>
    </row>
    <row r="15" spans="1:25" ht="24" customHeight="1">
      <c r="A15" s="6"/>
      <c r="B15" s="6"/>
      <c r="C15" s="6"/>
      <c r="D15" s="6"/>
      <c r="E15" s="6"/>
      <c r="F15" s="6"/>
      <c r="G15" s="6"/>
      <c r="H15" s="6"/>
      <c r="I15" s="6"/>
      <c r="J15" s="6"/>
      <c r="K15" s="6"/>
      <c r="L15" s="6"/>
      <c r="M15" s="6"/>
      <c r="N15" s="6"/>
      <c r="O15" s="6"/>
      <c r="P15" s="6"/>
      <c r="Q15" s="6"/>
      <c r="R15" s="6"/>
      <c r="S15" s="6"/>
      <c r="T15" s="6"/>
      <c r="U15" s="6"/>
      <c r="V15" s="6"/>
      <c r="W15" s="6"/>
      <c r="X15" s="6"/>
      <c r="Y15" s="6"/>
    </row>
    <row r="16" spans="1:25" ht="24" customHeight="1">
      <c r="A16" s="400" t="s">
        <v>16</v>
      </c>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row>
    <row r="17" spans="1:25" ht="36" customHeight="1">
      <c r="A17" s="6"/>
      <c r="B17" s="6"/>
      <c r="C17" s="6"/>
      <c r="D17" s="6"/>
      <c r="E17" s="6"/>
      <c r="F17" s="6"/>
      <c r="G17" s="6"/>
      <c r="H17" s="6"/>
      <c r="I17" s="6"/>
      <c r="J17" s="6"/>
      <c r="K17" s="6"/>
      <c r="L17" s="6"/>
      <c r="M17" s="6"/>
      <c r="N17" s="6"/>
      <c r="O17" s="6"/>
      <c r="P17" s="6"/>
      <c r="Q17" s="6"/>
      <c r="R17" s="6"/>
      <c r="S17" s="6"/>
      <c r="T17" s="6"/>
      <c r="U17" s="6"/>
      <c r="V17" s="6"/>
      <c r="W17" s="6"/>
      <c r="X17" s="6"/>
      <c r="Y17" s="6"/>
    </row>
    <row r="18" spans="1:25" ht="48" customHeight="1">
      <c r="A18" s="145" t="s">
        <v>367</v>
      </c>
      <c r="B18" s="386" t="s">
        <v>790</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row>
    <row r="19" spans="1:25" ht="48" customHeight="1">
      <c r="A19" s="145" t="s">
        <v>89</v>
      </c>
      <c r="B19" s="386" t="s">
        <v>791</v>
      </c>
      <c r="C19" s="386"/>
      <c r="D19" s="386"/>
      <c r="E19" s="386"/>
      <c r="F19" s="386"/>
      <c r="G19" s="386"/>
      <c r="H19" s="386"/>
      <c r="I19" s="386"/>
      <c r="J19" s="386"/>
      <c r="K19" s="386"/>
      <c r="L19" s="386"/>
      <c r="M19" s="386"/>
      <c r="N19" s="386"/>
      <c r="O19" s="386"/>
      <c r="P19" s="386"/>
      <c r="Q19" s="386"/>
      <c r="R19" s="386"/>
      <c r="S19" s="386"/>
      <c r="T19" s="386"/>
      <c r="U19" s="386"/>
      <c r="V19" s="386"/>
      <c r="W19" s="386"/>
      <c r="X19" s="386"/>
      <c r="Y19" s="386"/>
    </row>
    <row r="20" spans="1:25" ht="48" customHeight="1">
      <c r="A20" s="145" t="s">
        <v>87</v>
      </c>
      <c r="B20" s="386" t="s">
        <v>792</v>
      </c>
      <c r="C20" s="386"/>
      <c r="D20" s="386"/>
      <c r="E20" s="386"/>
      <c r="F20" s="386"/>
      <c r="G20" s="386"/>
      <c r="H20" s="386"/>
      <c r="I20" s="386"/>
      <c r="J20" s="386"/>
      <c r="K20" s="386"/>
      <c r="L20" s="386"/>
      <c r="M20" s="386"/>
      <c r="N20" s="386"/>
      <c r="O20" s="386"/>
      <c r="P20" s="386"/>
      <c r="Q20" s="386"/>
      <c r="R20" s="386"/>
      <c r="S20" s="386"/>
      <c r="T20" s="386"/>
      <c r="U20" s="386"/>
      <c r="V20" s="386"/>
      <c r="W20" s="386"/>
      <c r="X20" s="386"/>
      <c r="Y20" s="386"/>
    </row>
    <row r="21" spans="1:25" ht="94.5" customHeight="1">
      <c r="A21" s="145" t="s">
        <v>363</v>
      </c>
      <c r="B21" s="407" t="s">
        <v>793</v>
      </c>
      <c r="C21" s="407"/>
      <c r="D21" s="407"/>
      <c r="E21" s="407"/>
      <c r="F21" s="407"/>
      <c r="G21" s="407"/>
      <c r="H21" s="407"/>
      <c r="I21" s="407"/>
      <c r="J21" s="407"/>
      <c r="K21" s="407"/>
      <c r="L21" s="407"/>
      <c r="M21" s="407"/>
      <c r="N21" s="407"/>
      <c r="O21" s="407"/>
      <c r="P21" s="407"/>
      <c r="Q21" s="407"/>
      <c r="R21" s="407"/>
      <c r="S21" s="407"/>
      <c r="T21" s="407"/>
      <c r="U21" s="407"/>
      <c r="V21" s="407"/>
      <c r="W21" s="407"/>
      <c r="X21" s="407"/>
      <c r="Y21" s="407"/>
    </row>
    <row r="22" spans="1:25" ht="48" customHeight="1">
      <c r="A22" s="145" t="s">
        <v>364</v>
      </c>
      <c r="B22" s="386" t="s">
        <v>794</v>
      </c>
      <c r="C22" s="386"/>
      <c r="D22" s="386"/>
      <c r="E22" s="386"/>
      <c r="F22" s="386"/>
      <c r="G22" s="386"/>
      <c r="H22" s="386"/>
      <c r="I22" s="386"/>
      <c r="J22" s="386"/>
      <c r="K22" s="386"/>
      <c r="L22" s="386"/>
      <c r="M22" s="386"/>
      <c r="N22" s="386"/>
      <c r="O22" s="386"/>
      <c r="P22" s="386"/>
      <c r="Q22" s="386"/>
      <c r="R22" s="386"/>
      <c r="S22" s="386"/>
      <c r="T22" s="386"/>
      <c r="U22" s="386"/>
      <c r="V22" s="386"/>
      <c r="W22" s="386"/>
      <c r="X22" s="386"/>
      <c r="Y22" s="386"/>
    </row>
    <row r="23" spans="1:25" ht="48" customHeight="1">
      <c r="A23" s="145" t="s">
        <v>365</v>
      </c>
      <c r="B23" s="386" t="s">
        <v>795</v>
      </c>
      <c r="C23" s="386"/>
      <c r="D23" s="386"/>
      <c r="E23" s="386"/>
      <c r="F23" s="386"/>
      <c r="G23" s="386"/>
      <c r="H23" s="386"/>
      <c r="I23" s="386"/>
      <c r="J23" s="386"/>
      <c r="K23" s="386"/>
      <c r="L23" s="386"/>
      <c r="M23" s="386"/>
      <c r="N23" s="386"/>
      <c r="O23" s="386"/>
      <c r="P23" s="386"/>
      <c r="Q23" s="386"/>
      <c r="R23" s="386"/>
      <c r="S23" s="386"/>
      <c r="T23" s="386"/>
      <c r="U23" s="386"/>
      <c r="V23" s="386"/>
      <c r="W23" s="386"/>
      <c r="X23" s="386"/>
      <c r="Y23" s="386"/>
    </row>
    <row r="24" spans="1:25" ht="67.5" customHeight="1">
      <c r="A24" s="145" t="s">
        <v>366</v>
      </c>
      <c r="B24" s="386" t="s">
        <v>796</v>
      </c>
      <c r="C24" s="386"/>
      <c r="D24" s="386"/>
      <c r="E24" s="386"/>
      <c r="F24" s="386"/>
      <c r="G24" s="386"/>
      <c r="H24" s="386"/>
      <c r="I24" s="386"/>
      <c r="J24" s="386"/>
      <c r="K24" s="386"/>
      <c r="L24" s="386"/>
      <c r="M24" s="386"/>
      <c r="N24" s="386"/>
      <c r="O24" s="386"/>
      <c r="P24" s="386"/>
      <c r="Q24" s="386"/>
      <c r="R24" s="386"/>
      <c r="S24" s="386"/>
      <c r="T24" s="386"/>
      <c r="U24" s="386"/>
      <c r="V24" s="386"/>
      <c r="W24" s="386"/>
      <c r="X24" s="386"/>
      <c r="Y24" s="386"/>
    </row>
    <row r="25" spans="1:25" ht="48" customHeight="1">
      <c r="A25" s="209" t="s">
        <v>782</v>
      </c>
      <c r="B25" s="433" t="s">
        <v>797</v>
      </c>
      <c r="C25" s="433"/>
      <c r="D25" s="433"/>
      <c r="E25" s="433"/>
      <c r="F25" s="433"/>
      <c r="G25" s="433"/>
      <c r="H25" s="433"/>
      <c r="I25" s="433"/>
      <c r="J25" s="433"/>
      <c r="K25" s="433"/>
      <c r="L25" s="433"/>
      <c r="M25" s="433"/>
      <c r="N25" s="433"/>
      <c r="O25" s="433"/>
      <c r="P25" s="433"/>
      <c r="Q25" s="433"/>
      <c r="R25" s="433"/>
      <c r="S25" s="433"/>
      <c r="T25" s="433"/>
      <c r="U25" s="433"/>
      <c r="V25" s="433"/>
      <c r="W25" s="433"/>
      <c r="X25" s="433"/>
      <c r="Y25" s="433"/>
    </row>
    <row r="26" ht="24" customHeight="1"/>
    <row r="27" spans="1:25" ht="36" customHeight="1">
      <c r="A27" s="434" t="s">
        <v>798</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row>
    <row r="28" spans="3:25" ht="36.75" customHeight="1">
      <c r="C28" s="11"/>
      <c r="D28" s="12"/>
      <c r="E28" s="12"/>
      <c r="F28" s="12"/>
      <c r="G28" s="12"/>
      <c r="H28" s="12"/>
      <c r="I28" s="12"/>
      <c r="J28" s="11"/>
      <c r="K28" s="11"/>
      <c r="L28" s="11"/>
      <c r="M28" s="11"/>
      <c r="N28" s="415" t="s">
        <v>387</v>
      </c>
      <c r="O28" s="415"/>
      <c r="P28" s="414"/>
      <c r="Q28" s="414"/>
      <c r="R28" s="414"/>
      <c r="S28" s="160" t="s">
        <v>388</v>
      </c>
      <c r="T28" s="414"/>
      <c r="U28" s="414"/>
      <c r="V28" s="160" t="s">
        <v>389</v>
      </c>
      <c r="W28" s="414"/>
      <c r="X28" s="414"/>
      <c r="Y28" s="160" t="s">
        <v>390</v>
      </c>
    </row>
    <row r="29" spans="3:23" ht="12" customHeight="1">
      <c r="C29" s="11"/>
      <c r="D29" s="12"/>
      <c r="E29" s="12"/>
      <c r="F29" s="12"/>
      <c r="G29" s="12"/>
      <c r="H29" s="12"/>
      <c r="I29" s="12"/>
      <c r="J29" s="11"/>
      <c r="K29" s="11"/>
      <c r="L29" s="11"/>
      <c r="M29" s="11"/>
      <c r="N29" s="11"/>
      <c r="O29" s="11"/>
      <c r="P29" s="11"/>
      <c r="Q29" s="11"/>
      <c r="R29" s="11"/>
      <c r="S29" s="11"/>
      <c r="T29" s="11"/>
      <c r="U29" s="11"/>
      <c r="V29" s="11"/>
      <c r="W29" s="11"/>
    </row>
    <row r="30" spans="1:25" ht="45.75" customHeight="1">
      <c r="A30" s="431" t="s">
        <v>17</v>
      </c>
      <c r="B30" s="432"/>
      <c r="C30" s="416">
        <f>IF('様式 A-1'!$D$7="","",'様式 A-1'!$D$7)</f>
      </c>
      <c r="D30" s="416"/>
      <c r="E30" s="416"/>
      <c r="F30" s="416"/>
      <c r="G30" s="416"/>
      <c r="H30" s="416"/>
      <c r="I30" s="416"/>
      <c r="J30" s="416"/>
      <c r="K30" s="416"/>
      <c r="L30" s="416"/>
      <c r="M30" s="416"/>
      <c r="N30" s="416"/>
      <c r="O30" s="416"/>
      <c r="P30" s="416"/>
      <c r="Q30" s="416"/>
      <c r="R30" s="416"/>
      <c r="S30" s="416"/>
      <c r="T30" s="416"/>
      <c r="U30" s="416"/>
      <c r="V30" s="416"/>
      <c r="W30" s="416"/>
      <c r="X30" s="416"/>
      <c r="Y30" s="417"/>
    </row>
    <row r="31" spans="1:25" ht="45.75" customHeight="1">
      <c r="A31" s="422" t="s">
        <v>799</v>
      </c>
      <c r="B31" s="423"/>
      <c r="C31" s="408"/>
      <c r="D31" s="408"/>
      <c r="E31" s="408"/>
      <c r="F31" s="408"/>
      <c r="G31" s="408"/>
      <c r="H31" s="408"/>
      <c r="I31" s="408"/>
      <c r="J31" s="408"/>
      <c r="K31" s="408"/>
      <c r="L31" s="408"/>
      <c r="M31" s="413" t="s">
        <v>18</v>
      </c>
      <c r="N31" s="413"/>
      <c r="O31" s="401" t="s">
        <v>802</v>
      </c>
      <c r="P31" s="402"/>
      <c r="Q31" s="402"/>
      <c r="R31" s="402"/>
      <c r="S31" s="402"/>
      <c r="T31" s="402"/>
      <c r="U31" s="402"/>
      <c r="V31" s="402"/>
      <c r="W31" s="402"/>
      <c r="X31" s="402"/>
      <c r="Y31" s="402"/>
    </row>
    <row r="32" spans="1:25" ht="45.75" customHeight="1">
      <c r="A32" s="422" t="s">
        <v>800</v>
      </c>
      <c r="B32" s="423"/>
      <c r="C32" s="9" t="s">
        <v>22</v>
      </c>
      <c r="D32" s="412"/>
      <c r="E32" s="387"/>
      <c r="F32" s="387"/>
      <c r="G32" s="387"/>
      <c r="H32" s="387"/>
      <c r="I32" s="387"/>
      <c r="J32" s="387"/>
      <c r="K32" s="387"/>
      <c r="L32" s="387"/>
      <c r="M32" s="387"/>
      <c r="N32" s="387"/>
      <c r="O32" s="387"/>
      <c r="P32" s="387"/>
      <c r="Q32" s="387"/>
      <c r="R32" s="387"/>
      <c r="S32" s="387"/>
      <c r="T32" s="387"/>
      <c r="U32" s="387"/>
      <c r="V32" s="387"/>
      <c r="W32" s="387"/>
      <c r="X32" s="387"/>
      <c r="Y32" s="388"/>
    </row>
    <row r="33" spans="1:25" ht="45.75" customHeight="1">
      <c r="A33" s="422" t="s">
        <v>801</v>
      </c>
      <c r="B33" s="423"/>
      <c r="C33" s="408"/>
      <c r="D33" s="408"/>
      <c r="E33" s="408"/>
      <c r="F33" s="408"/>
      <c r="G33" s="408"/>
      <c r="H33" s="408"/>
      <c r="I33" s="408"/>
      <c r="J33" s="408"/>
      <c r="K33" s="408"/>
      <c r="L33" s="413"/>
      <c r="M33" s="409" t="s">
        <v>36</v>
      </c>
      <c r="N33" s="410"/>
      <c r="O33" s="411"/>
      <c r="P33" s="408"/>
      <c r="Q33" s="408"/>
      <c r="R33" s="408"/>
      <c r="S33" s="7" t="s">
        <v>19</v>
      </c>
      <c r="T33" s="408"/>
      <c r="U33" s="408"/>
      <c r="V33" s="7" t="s">
        <v>20</v>
      </c>
      <c r="W33" s="408"/>
      <c r="X33" s="408"/>
      <c r="Y33" s="8" t="s">
        <v>21</v>
      </c>
    </row>
    <row r="34" ht="24" customHeight="1"/>
    <row r="35" ht="24" customHeight="1"/>
    <row r="36" ht="24" customHeight="1">
      <c r="A36" s="2"/>
    </row>
    <row r="37" ht="24" customHeight="1">
      <c r="A37" s="144"/>
    </row>
    <row r="38" ht="24" customHeight="1">
      <c r="A38" s="144"/>
    </row>
    <row r="39" ht="24" customHeight="1"/>
    <row r="40" ht="36" customHeight="1">
      <c r="A40" s="146"/>
    </row>
    <row r="41" spans="3:25" ht="24" customHeight="1">
      <c r="C41" s="11"/>
      <c r="D41" s="12"/>
      <c r="E41" s="12"/>
      <c r="F41" s="12"/>
      <c r="G41" s="12"/>
      <c r="H41" s="12"/>
      <c r="I41" s="12"/>
      <c r="J41" s="11"/>
      <c r="K41" s="11"/>
      <c r="L41" s="11"/>
      <c r="M41" s="11"/>
      <c r="N41" s="419"/>
      <c r="O41" s="419"/>
      <c r="P41" s="418"/>
      <c r="Q41" s="418"/>
      <c r="R41" s="418"/>
      <c r="S41" s="210"/>
      <c r="T41" s="418"/>
      <c r="U41" s="418"/>
      <c r="V41" s="210"/>
      <c r="W41" s="418"/>
      <c r="X41" s="418"/>
      <c r="Y41" s="210"/>
    </row>
    <row r="42" spans="3:23" ht="12" customHeight="1">
      <c r="C42" s="11"/>
      <c r="D42" s="12"/>
      <c r="E42" s="12"/>
      <c r="F42" s="12"/>
      <c r="G42" s="12"/>
      <c r="H42" s="12"/>
      <c r="I42" s="12"/>
      <c r="J42" s="11"/>
      <c r="K42" s="11"/>
      <c r="L42" s="11"/>
      <c r="M42" s="11"/>
      <c r="N42" s="11"/>
      <c r="O42" s="11"/>
      <c r="P42" s="11"/>
      <c r="Q42" s="11"/>
      <c r="R42" s="11"/>
      <c r="S42" s="11"/>
      <c r="T42" s="11"/>
      <c r="U42" s="11"/>
      <c r="V42" s="11"/>
      <c r="W42" s="11"/>
    </row>
    <row r="43" spans="1:25" ht="36" customHeight="1">
      <c r="A43" s="421"/>
      <c r="B43" s="419"/>
      <c r="C43" s="418"/>
      <c r="D43" s="418"/>
      <c r="E43" s="418"/>
      <c r="F43" s="418"/>
      <c r="G43" s="418"/>
      <c r="H43" s="418"/>
      <c r="I43" s="418"/>
      <c r="J43" s="418"/>
      <c r="K43" s="418"/>
      <c r="L43" s="418"/>
      <c r="M43" s="418"/>
      <c r="N43" s="418"/>
      <c r="O43" s="420"/>
      <c r="P43" s="420"/>
      <c r="Q43" s="420"/>
      <c r="R43" s="420"/>
      <c r="S43" s="420"/>
      <c r="T43" s="420"/>
      <c r="U43" s="420"/>
      <c r="V43" s="420"/>
      <c r="W43" s="420"/>
      <c r="X43" s="420"/>
      <c r="Y43" s="420"/>
    </row>
    <row r="44" spans="1:25" ht="36" customHeight="1">
      <c r="A44" s="421"/>
      <c r="B44" s="419"/>
      <c r="C44" s="6"/>
      <c r="D44" s="418"/>
      <c r="E44" s="418"/>
      <c r="F44" s="418"/>
      <c r="G44" s="418"/>
      <c r="H44" s="418"/>
      <c r="I44" s="418"/>
      <c r="J44" s="418"/>
      <c r="K44" s="418"/>
      <c r="L44" s="418"/>
      <c r="M44" s="418"/>
      <c r="N44" s="418"/>
      <c r="O44" s="418"/>
      <c r="P44" s="418"/>
      <c r="Q44" s="418"/>
      <c r="R44" s="418"/>
      <c r="S44" s="418"/>
      <c r="T44" s="418"/>
      <c r="U44" s="418"/>
      <c r="V44" s="418"/>
      <c r="W44" s="418"/>
      <c r="X44" s="418"/>
      <c r="Y44" s="418"/>
    </row>
    <row r="45" spans="1:25" ht="36" customHeight="1">
      <c r="A45" s="421"/>
      <c r="B45" s="419"/>
      <c r="C45" s="418"/>
      <c r="D45" s="418"/>
      <c r="E45" s="418"/>
      <c r="F45" s="418"/>
      <c r="G45" s="418"/>
      <c r="H45" s="418"/>
      <c r="I45" s="418"/>
      <c r="J45" s="418"/>
      <c r="K45" s="418"/>
      <c r="L45" s="418"/>
      <c r="M45" s="10"/>
      <c r="N45" s="10"/>
      <c r="O45" s="10"/>
      <c r="P45" s="10"/>
      <c r="Q45" s="10"/>
      <c r="R45" s="10"/>
      <c r="S45" s="10"/>
      <c r="T45" s="10"/>
      <c r="U45" s="10"/>
      <c r="V45" s="10"/>
      <c r="W45" s="10"/>
      <c r="X45" s="10"/>
      <c r="Y45" s="10"/>
    </row>
    <row r="46" spans="1:25" ht="24"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row>
    <row r="47" spans="3:23" ht="24" customHeight="1">
      <c r="C47" s="11"/>
      <c r="D47" s="12"/>
      <c r="E47" s="12"/>
      <c r="F47" s="12"/>
      <c r="G47" s="12"/>
      <c r="H47" s="12"/>
      <c r="I47" s="12"/>
      <c r="J47" s="11"/>
      <c r="K47" s="11"/>
      <c r="L47" s="11"/>
      <c r="M47" s="11"/>
      <c r="N47" s="11"/>
      <c r="O47" s="11"/>
      <c r="P47" s="11"/>
      <c r="Q47" s="11"/>
      <c r="R47" s="11"/>
      <c r="S47" s="11"/>
      <c r="T47" s="11"/>
      <c r="U47" s="11"/>
      <c r="V47" s="11"/>
      <c r="W47" s="11"/>
    </row>
    <row r="48" spans="1:25" ht="24"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row>
    <row r="49" spans="1:25" ht="24"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row>
    <row r="50" spans="1:25" ht="24"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row>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sheetData>
  <sheetProtection/>
  <mergeCells count="55">
    <mergeCell ref="P28:R28"/>
    <mergeCell ref="T28:U28"/>
    <mergeCell ref="B23:Y23"/>
    <mergeCell ref="W41:X41"/>
    <mergeCell ref="A33:B33"/>
    <mergeCell ref="A30:B30"/>
    <mergeCell ref="T41:U41"/>
    <mergeCell ref="T33:U33"/>
    <mergeCell ref="B25:Y25"/>
    <mergeCell ref="A27:Y27"/>
    <mergeCell ref="G11:H11"/>
    <mergeCell ref="I11:J11"/>
    <mergeCell ref="K11:T11"/>
    <mergeCell ref="B19:Y19"/>
    <mergeCell ref="A13:F13"/>
    <mergeCell ref="V11:Y11"/>
    <mergeCell ref="B18:Y18"/>
    <mergeCell ref="C11:D11"/>
    <mergeCell ref="E11:F11"/>
    <mergeCell ref="A45:B45"/>
    <mergeCell ref="C45:L45"/>
    <mergeCell ref="A31:B31"/>
    <mergeCell ref="A44:B44"/>
    <mergeCell ref="A32:B32"/>
    <mergeCell ref="A43:B43"/>
    <mergeCell ref="M43:N43"/>
    <mergeCell ref="D44:F44"/>
    <mergeCell ref="C33:L33"/>
    <mergeCell ref="N41:O41"/>
    <mergeCell ref="C43:L43"/>
    <mergeCell ref="G44:Y44"/>
    <mergeCell ref="O43:Y43"/>
    <mergeCell ref="P41:R41"/>
    <mergeCell ref="P33:R33"/>
    <mergeCell ref="W33:X33"/>
    <mergeCell ref="B21:Y21"/>
    <mergeCell ref="C31:L31"/>
    <mergeCell ref="M33:O33"/>
    <mergeCell ref="D32:F32"/>
    <mergeCell ref="B24:Y24"/>
    <mergeCell ref="B22:Y22"/>
    <mergeCell ref="M31:N31"/>
    <mergeCell ref="W28:X28"/>
    <mergeCell ref="N28:O28"/>
    <mergeCell ref="C30:Y30"/>
    <mergeCell ref="B20:Y20"/>
    <mergeCell ref="G32:Y32"/>
    <mergeCell ref="A1:D1"/>
    <mergeCell ref="E1:Y1"/>
    <mergeCell ref="W13:Y14"/>
    <mergeCell ref="A16:Y16"/>
    <mergeCell ref="O31:Y31"/>
    <mergeCell ref="A10:Y10"/>
    <mergeCell ref="H13:U13"/>
    <mergeCell ref="A11:B11"/>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62" r:id="rId1"/>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CO155"/>
  <sheetViews>
    <sheetView zoomScalePageLayoutView="0" workbookViewId="0" topLeftCell="A1">
      <selection activeCell="A6" sqref="A6"/>
    </sheetView>
  </sheetViews>
  <sheetFormatPr defaultColWidth="9.00390625" defaultRowHeight="15"/>
  <cols>
    <col min="1" max="1" width="10.57421875" style="1" customWidth="1"/>
    <col min="2" max="4" width="40.57421875" style="1" customWidth="1"/>
    <col min="5" max="6" width="16.57421875" style="1" customWidth="1"/>
    <col min="7" max="96" width="10.57421875" style="1" customWidth="1"/>
    <col min="97" max="16384" width="9.00390625" style="1" customWidth="1"/>
  </cols>
  <sheetData>
    <row r="1" spans="1:93" ht="19.5" customHeight="1">
      <c r="A1" s="3" t="s">
        <v>549</v>
      </c>
      <c r="B1" s="3" t="s">
        <v>550</v>
      </c>
      <c r="C1" s="3" t="s">
        <v>551</v>
      </c>
      <c r="D1" s="3"/>
      <c r="E1" s="3" t="s">
        <v>552</v>
      </c>
      <c r="F1" s="3" t="s">
        <v>553</v>
      </c>
      <c r="G1" s="3" t="s">
        <v>554</v>
      </c>
      <c r="H1" s="3" t="s">
        <v>555</v>
      </c>
      <c r="I1" s="3" t="s">
        <v>556</v>
      </c>
      <c r="J1" s="3" t="s">
        <v>557</v>
      </c>
      <c r="K1" s="3" t="s">
        <v>558</v>
      </c>
      <c r="L1" s="3" t="s">
        <v>559</v>
      </c>
      <c r="M1" s="3" t="s">
        <v>560</v>
      </c>
      <c r="N1" s="3" t="s">
        <v>561</v>
      </c>
      <c r="O1" s="3" t="s">
        <v>562</v>
      </c>
      <c r="P1" s="3" t="s">
        <v>563</v>
      </c>
      <c r="Q1" s="3" t="s">
        <v>564</v>
      </c>
      <c r="R1" s="3" t="s">
        <v>565</v>
      </c>
      <c r="S1" s="3" t="s">
        <v>566</v>
      </c>
      <c r="T1" s="3" t="s">
        <v>567</v>
      </c>
      <c r="U1" s="3" t="s">
        <v>568</v>
      </c>
      <c r="V1" s="3" t="s">
        <v>569</v>
      </c>
      <c r="W1" s="3" t="s">
        <v>570</v>
      </c>
      <c r="X1" s="3" t="s">
        <v>571</v>
      </c>
      <c r="Y1" s="3" t="s">
        <v>572</v>
      </c>
      <c r="Z1" s="3" t="s">
        <v>573</v>
      </c>
      <c r="AA1" s="3" t="s">
        <v>574</v>
      </c>
      <c r="AB1" s="3" t="s">
        <v>575</v>
      </c>
      <c r="AC1" s="3" t="s">
        <v>576</v>
      </c>
      <c r="AD1" s="3" t="s">
        <v>577</v>
      </c>
      <c r="AE1" s="3" t="s">
        <v>581</v>
      </c>
      <c r="AF1" s="3" t="s">
        <v>578</v>
      </c>
      <c r="AG1" s="3" t="s">
        <v>579</v>
      </c>
      <c r="AH1" s="3" t="s">
        <v>580</v>
      </c>
      <c r="AI1" s="3" t="s">
        <v>582</v>
      </c>
      <c r="AJ1" s="3" t="s">
        <v>583</v>
      </c>
      <c r="AK1" s="3" t="s">
        <v>584</v>
      </c>
      <c r="AL1" s="3" t="s">
        <v>585</v>
      </c>
      <c r="AM1" s="3" t="s">
        <v>586</v>
      </c>
      <c r="AN1" s="3" t="s">
        <v>587</v>
      </c>
      <c r="AO1" s="3" t="s">
        <v>588</v>
      </c>
      <c r="AP1" s="3" t="s">
        <v>589</v>
      </c>
      <c r="AQ1" s="3" t="s">
        <v>590</v>
      </c>
      <c r="AR1" s="3" t="s">
        <v>591</v>
      </c>
      <c r="AS1" s="3" t="s">
        <v>592</v>
      </c>
      <c r="AT1" s="3" t="s">
        <v>593</v>
      </c>
      <c r="AU1" s="3" t="s">
        <v>594</v>
      </c>
      <c r="AV1" s="3" t="s">
        <v>595</v>
      </c>
      <c r="AW1" s="3" t="s">
        <v>596</v>
      </c>
      <c r="AX1" s="3" t="s">
        <v>597</v>
      </c>
      <c r="AY1" s="3" t="s">
        <v>598</v>
      </c>
      <c r="AZ1" s="3" t="s">
        <v>599</v>
      </c>
      <c r="BA1" s="3" t="s">
        <v>600</v>
      </c>
      <c r="BB1" s="3" t="s">
        <v>601</v>
      </c>
      <c r="BC1" s="3" t="s">
        <v>602</v>
      </c>
      <c r="BD1" s="3" t="s">
        <v>603</v>
      </c>
      <c r="BE1" s="3" t="s">
        <v>604</v>
      </c>
      <c r="BF1" s="3" t="s">
        <v>605</v>
      </c>
      <c r="BG1" s="3" t="s">
        <v>606</v>
      </c>
      <c r="BH1" s="3" t="s">
        <v>607</v>
      </c>
      <c r="BI1" s="3" t="s">
        <v>608</v>
      </c>
      <c r="BJ1" s="3" t="s">
        <v>609</v>
      </c>
      <c r="BK1" s="3" t="s">
        <v>610</v>
      </c>
      <c r="BL1" s="3" t="s">
        <v>611</v>
      </c>
      <c r="BM1" s="3" t="s">
        <v>612</v>
      </c>
      <c r="BN1" s="3" t="s">
        <v>613</v>
      </c>
      <c r="BO1" s="3" t="s">
        <v>614</v>
      </c>
      <c r="BP1" s="3" t="s">
        <v>615</v>
      </c>
      <c r="BQ1" s="3" t="s">
        <v>616</v>
      </c>
      <c r="BR1" s="3" t="s">
        <v>617</v>
      </c>
      <c r="BS1" s="3" t="s">
        <v>618</v>
      </c>
      <c r="BT1" s="3" t="s">
        <v>619</v>
      </c>
      <c r="BU1" s="3" t="s">
        <v>620</v>
      </c>
      <c r="BV1" s="3" t="s">
        <v>621</v>
      </c>
      <c r="BW1" s="3" t="s">
        <v>622</v>
      </c>
      <c r="BX1" s="3" t="s">
        <v>623</v>
      </c>
      <c r="BY1" s="3" t="s">
        <v>624</v>
      </c>
      <c r="BZ1" s="3" t="s">
        <v>625</v>
      </c>
      <c r="CA1" s="3" t="s">
        <v>626</v>
      </c>
      <c r="CB1" s="3" t="s">
        <v>627</v>
      </c>
      <c r="CC1" s="3" t="s">
        <v>628</v>
      </c>
      <c r="CD1" s="3" t="s">
        <v>629</v>
      </c>
      <c r="CE1" s="3" t="s">
        <v>630</v>
      </c>
      <c r="CF1" s="3" t="s">
        <v>631</v>
      </c>
      <c r="CG1" s="3" t="s">
        <v>632</v>
      </c>
      <c r="CH1" s="3" t="s">
        <v>633</v>
      </c>
      <c r="CI1" s="3" t="s">
        <v>634</v>
      </c>
      <c r="CJ1" s="3" t="s">
        <v>635</v>
      </c>
      <c r="CK1" s="3" t="s">
        <v>636</v>
      </c>
      <c r="CL1" s="3" t="s">
        <v>637</v>
      </c>
      <c r="CM1" s="3"/>
      <c r="CN1" s="3"/>
      <c r="CO1" s="3"/>
    </row>
    <row r="2" spans="1:93" s="100" customFormat="1" ht="19.5" customHeight="1">
      <c r="A2" s="101" t="s">
        <v>430</v>
      </c>
      <c r="B2" s="101" t="s">
        <v>72</v>
      </c>
      <c r="C2" s="101" t="s">
        <v>72</v>
      </c>
      <c r="D2" s="101"/>
      <c r="E2" s="101" t="s">
        <v>73</v>
      </c>
      <c r="F2" s="101" t="s">
        <v>73</v>
      </c>
      <c r="G2" s="101" t="s">
        <v>74</v>
      </c>
      <c r="H2" s="101" t="s">
        <v>75</v>
      </c>
      <c r="I2" s="101" t="s">
        <v>75</v>
      </c>
      <c r="J2" s="101" t="s">
        <v>75</v>
      </c>
      <c r="K2" s="101" t="s">
        <v>75</v>
      </c>
      <c r="L2" s="101" t="s">
        <v>75</v>
      </c>
      <c r="M2" s="101" t="s">
        <v>75</v>
      </c>
      <c r="N2" s="101" t="s">
        <v>75</v>
      </c>
      <c r="O2" s="101" t="s">
        <v>76</v>
      </c>
      <c r="P2" s="101" t="s">
        <v>76</v>
      </c>
      <c r="Q2" s="101" t="s">
        <v>76</v>
      </c>
      <c r="R2" s="101" t="s">
        <v>76</v>
      </c>
      <c r="S2" s="101" t="s">
        <v>76</v>
      </c>
      <c r="T2" s="101" t="s">
        <v>76</v>
      </c>
      <c r="U2" s="101" t="s">
        <v>76</v>
      </c>
      <c r="V2" s="101" t="s">
        <v>408</v>
      </c>
      <c r="W2" s="101" t="s">
        <v>408</v>
      </c>
      <c r="X2" s="101" t="s">
        <v>408</v>
      </c>
      <c r="Y2" s="101" t="s">
        <v>408</v>
      </c>
      <c r="Z2" s="101" t="s">
        <v>408</v>
      </c>
      <c r="AA2" s="101" t="s">
        <v>408</v>
      </c>
      <c r="AB2" s="101" t="s">
        <v>408</v>
      </c>
      <c r="AC2" s="101" t="s">
        <v>408</v>
      </c>
      <c r="AD2" s="101" t="s">
        <v>408</v>
      </c>
      <c r="AE2" s="101" t="s">
        <v>408</v>
      </c>
      <c r="AF2" s="101" t="s">
        <v>408</v>
      </c>
      <c r="AG2" s="101" t="s">
        <v>408</v>
      </c>
      <c r="AH2" s="101" t="s">
        <v>408</v>
      </c>
      <c r="AI2" s="101" t="s">
        <v>408</v>
      </c>
      <c r="AJ2" s="101" t="s">
        <v>430</v>
      </c>
      <c r="AK2" s="101" t="s">
        <v>430</v>
      </c>
      <c r="AL2" s="101" t="s">
        <v>430</v>
      </c>
      <c r="AM2" s="101" t="s">
        <v>430</v>
      </c>
      <c r="AN2" s="101" t="s">
        <v>430</v>
      </c>
      <c r="AO2" s="101" t="s">
        <v>78</v>
      </c>
      <c r="AP2" s="101" t="s">
        <v>78</v>
      </c>
      <c r="AQ2" s="101" t="s">
        <v>78</v>
      </c>
      <c r="AR2" s="101" t="s">
        <v>78</v>
      </c>
      <c r="AS2" s="101" t="s">
        <v>78</v>
      </c>
      <c r="AT2" s="101" t="s">
        <v>78</v>
      </c>
      <c r="AU2" s="101" t="s">
        <v>79</v>
      </c>
      <c r="AV2" s="101" t="s">
        <v>79</v>
      </c>
      <c r="AW2" s="101" t="s">
        <v>79</v>
      </c>
      <c r="AX2" s="101" t="s">
        <v>79</v>
      </c>
      <c r="AY2" s="101" t="s">
        <v>79</v>
      </c>
      <c r="AZ2" s="101" t="s">
        <v>79</v>
      </c>
      <c r="BA2" s="101" t="s">
        <v>397</v>
      </c>
      <c r="BB2" s="101" t="s">
        <v>397</v>
      </c>
      <c r="BC2" s="101" t="s">
        <v>399</v>
      </c>
      <c r="BD2" s="101" t="s">
        <v>296</v>
      </c>
      <c r="BE2" s="101" t="s">
        <v>297</v>
      </c>
      <c r="BF2" s="101" t="s">
        <v>298</v>
      </c>
      <c r="BG2" s="101" t="s">
        <v>299</v>
      </c>
      <c r="BH2" s="101" t="s">
        <v>300</v>
      </c>
      <c r="BI2" s="101" t="s">
        <v>301</v>
      </c>
      <c r="BJ2" s="101" t="s">
        <v>302</v>
      </c>
      <c r="BK2" s="101" t="s">
        <v>315</v>
      </c>
      <c r="BL2" s="101" t="s">
        <v>316</v>
      </c>
      <c r="BM2" s="101" t="s">
        <v>317</v>
      </c>
      <c r="BN2" s="101" t="s">
        <v>318</v>
      </c>
      <c r="BO2" s="101" t="s">
        <v>319</v>
      </c>
      <c r="BP2" s="101" t="s">
        <v>320</v>
      </c>
      <c r="BQ2" s="101" t="s">
        <v>321</v>
      </c>
      <c r="BR2" s="101" t="s">
        <v>675</v>
      </c>
      <c r="BS2" s="101" t="s">
        <v>676</v>
      </c>
      <c r="BT2" s="101" t="s">
        <v>677</v>
      </c>
      <c r="BU2" s="101" t="s">
        <v>678</v>
      </c>
      <c r="BV2" s="101" t="s">
        <v>679</v>
      </c>
      <c r="BW2" s="101" t="s">
        <v>680</v>
      </c>
      <c r="BX2" s="101" t="s">
        <v>681</v>
      </c>
      <c r="BY2" s="101" t="s">
        <v>675</v>
      </c>
      <c r="BZ2" s="101" t="s">
        <v>676</v>
      </c>
      <c r="CA2" s="101" t="s">
        <v>677</v>
      </c>
      <c r="CB2" s="101" t="s">
        <v>678</v>
      </c>
      <c r="CC2" s="101" t="s">
        <v>679</v>
      </c>
      <c r="CD2" s="101" t="s">
        <v>680</v>
      </c>
      <c r="CE2" s="101" t="s">
        <v>681</v>
      </c>
      <c r="CF2" s="101" t="s">
        <v>675</v>
      </c>
      <c r="CG2" s="101" t="s">
        <v>676</v>
      </c>
      <c r="CH2" s="101" t="s">
        <v>677</v>
      </c>
      <c r="CI2" s="101" t="s">
        <v>678</v>
      </c>
      <c r="CJ2" s="101" t="s">
        <v>679</v>
      </c>
      <c r="CK2" s="101" t="s">
        <v>680</v>
      </c>
      <c r="CL2" s="101" t="s">
        <v>681</v>
      </c>
      <c r="CM2" s="101"/>
      <c r="CN2" s="101"/>
      <c r="CO2" s="101"/>
    </row>
    <row r="3" spans="2:84" s="131" customFormat="1" ht="19.5" customHeight="1">
      <c r="B3" s="131" t="s">
        <v>311</v>
      </c>
      <c r="E3" s="131" t="s">
        <v>339</v>
      </c>
      <c r="G3" s="131" t="s">
        <v>306</v>
      </c>
      <c r="H3" s="131" t="s">
        <v>307</v>
      </c>
      <c r="O3" s="131" t="s">
        <v>344</v>
      </c>
      <c r="V3" s="131" t="s">
        <v>352</v>
      </c>
      <c r="AF3" s="131" t="s">
        <v>1114</v>
      </c>
      <c r="AO3" s="131" t="s">
        <v>310</v>
      </c>
      <c r="AU3" s="131" t="s">
        <v>405</v>
      </c>
      <c r="BA3" s="131" t="s">
        <v>406</v>
      </c>
      <c r="BC3" s="131" t="s">
        <v>407</v>
      </c>
      <c r="BD3" s="131" t="s">
        <v>403</v>
      </c>
      <c r="BK3" s="131" t="s">
        <v>404</v>
      </c>
      <c r="BR3" s="131" t="s">
        <v>647</v>
      </c>
      <c r="BY3" s="131" t="s">
        <v>648</v>
      </c>
      <c r="CF3" s="131" t="s">
        <v>649</v>
      </c>
    </row>
    <row r="4" spans="1:93" ht="9.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row>
    <row r="5" spans="1:90" ht="30" customHeight="1">
      <c r="A5" s="55" t="s">
        <v>545</v>
      </c>
      <c r="B5" s="48" t="s">
        <v>99</v>
      </c>
      <c r="C5" s="99" t="s">
        <v>956</v>
      </c>
      <c r="D5" s="216" t="s">
        <v>957</v>
      </c>
      <c r="E5" s="49">
        <f>IF('様式 A-1'!AW56="","",'様式 A-1'!AW56)</f>
      </c>
      <c r="F5" s="49">
        <f>IF('様式 A-1'!AW57="","",'様式 A-1'!AW57)</f>
      </c>
      <c r="G5" s="50" t="str">
        <f>IF('様式 A-1'!AG7="","","予選区分")</f>
        <v>予選区分</v>
      </c>
      <c r="H5" s="51" t="s">
        <v>9</v>
      </c>
      <c r="I5" s="51" t="s">
        <v>38</v>
      </c>
      <c r="J5" s="51" t="s">
        <v>14</v>
      </c>
      <c r="K5" s="51" t="s">
        <v>10</v>
      </c>
      <c r="L5" s="51" t="s">
        <v>11</v>
      </c>
      <c r="M5" s="51" t="s">
        <v>12</v>
      </c>
      <c r="N5" s="51" t="s">
        <v>13</v>
      </c>
      <c r="O5" s="129" t="s">
        <v>345</v>
      </c>
      <c r="P5" s="129" t="s">
        <v>346</v>
      </c>
      <c r="Q5" s="129" t="s">
        <v>347</v>
      </c>
      <c r="R5" s="129" t="s">
        <v>348</v>
      </c>
      <c r="S5" s="129" t="s">
        <v>349</v>
      </c>
      <c r="T5" s="129" t="s">
        <v>350</v>
      </c>
      <c r="U5" s="129" t="s">
        <v>351</v>
      </c>
      <c r="V5" s="52" t="str">
        <f>IF('様式 A-1'!$R17="","",'様式 A-1'!$R17&amp;"男子")</f>
        <v>一般男子</v>
      </c>
      <c r="W5" s="52" t="str">
        <f>IF('様式 A-1'!$R17="","",'様式 A-1'!$R17&amp;"女子")</f>
        <v>一般女子</v>
      </c>
      <c r="X5" s="49" t="str">
        <f>IF('様式 A-1'!$R17="","",'様式 A-1'!$R17&amp;"・計")</f>
        <v>一般・計</v>
      </c>
      <c r="Y5" s="52" t="str">
        <f>IF('様式 A-1'!$R18="","",'様式 A-1'!$R18&amp;"男子")</f>
        <v>高校生男子</v>
      </c>
      <c r="Z5" s="52" t="str">
        <f>IF('様式 A-1'!$R18="","",'様式 A-1'!$R18&amp;"女子")</f>
        <v>高校生女子</v>
      </c>
      <c r="AA5" s="49" t="str">
        <f>IF('様式 A-1'!$R18="","",'様式 A-1'!$R18&amp;"・計")</f>
        <v>高校生・計</v>
      </c>
      <c r="AB5" s="52" t="str">
        <f>IF('様式 A-1'!$R19="","",'様式 A-1'!$R19&amp;"男子")</f>
        <v>中学生男子</v>
      </c>
      <c r="AC5" s="52" t="str">
        <f>IF('様式 A-1'!$R19="","",'様式 A-1'!$R19&amp;"女子")</f>
        <v>中学生女子</v>
      </c>
      <c r="AD5" s="49" t="str">
        <f>IF('様式 A-1'!$R19="","",'様式 A-1'!$R19&amp;"・計")</f>
        <v>中学生・計</v>
      </c>
      <c r="AE5" s="49" t="s">
        <v>291</v>
      </c>
      <c r="AF5" s="261" t="s">
        <v>1115</v>
      </c>
      <c r="AG5" s="261" t="s">
        <v>1116</v>
      </c>
      <c r="AH5" s="262" t="s">
        <v>1117</v>
      </c>
      <c r="AI5" s="48" t="s">
        <v>39</v>
      </c>
      <c r="AJ5" s="132" t="s">
        <v>314</v>
      </c>
      <c r="AK5" s="132" t="s">
        <v>308</v>
      </c>
      <c r="AL5" s="130" t="s">
        <v>309</v>
      </c>
      <c r="AM5" s="132" t="s">
        <v>313</v>
      </c>
      <c r="AN5" s="132" t="s">
        <v>312</v>
      </c>
      <c r="AO5" s="49" t="str">
        <f>IF('様式 A-1'!Z18="","",'様式 A-1'!Z18)</f>
        <v>S</v>
      </c>
      <c r="AP5" s="49" t="str">
        <f>IF('様式 A-1'!AB18="","",'様式 A-1'!AB18)</f>
        <v>M</v>
      </c>
      <c r="AQ5" s="49" t="str">
        <f>IF('様式 A-1'!AD18="","",'様式 A-1'!AD18)</f>
        <v>L</v>
      </c>
      <c r="AR5" s="49" t="str">
        <f>IF('様式 A-1'!AF18="","",'様式 A-1'!AF18)</f>
        <v>XL</v>
      </c>
      <c r="AS5" s="49" t="str">
        <f>IF('様式 A-1'!AH18="","",'様式 A-1'!AH18)</f>
        <v>2XL</v>
      </c>
      <c r="AT5" s="49">
        <f>IF('様式 A-1'!AJ18="","",'様式 A-1'!AJ18)</f>
      </c>
      <c r="AU5" s="51" t="s">
        <v>40</v>
      </c>
      <c r="AV5" s="53" t="s">
        <v>121</v>
      </c>
      <c r="AW5" s="53" t="s">
        <v>122</v>
      </c>
      <c r="AX5" s="53" t="s">
        <v>123</v>
      </c>
      <c r="AY5" s="53" t="s">
        <v>124</v>
      </c>
      <c r="AZ5" s="53" t="s">
        <v>125</v>
      </c>
      <c r="BA5" s="54">
        <f>IF('様式 A-1'!AW80="","",'様式 A-1'!AW80)</f>
      </c>
      <c r="BB5" s="54">
        <f>IF('様式 A-1'!AW83="","",'様式 A-1'!AW83)</f>
      </c>
      <c r="BC5" s="133" t="s">
        <v>400</v>
      </c>
      <c r="BD5" s="88" t="str">
        <f>IF('様式 B-1'!AB7="","",'様式 B-1'!AB7)</f>
        <v>ｻｰﾌﾚｰｽ</v>
      </c>
      <c r="BE5" s="88" t="str">
        <f>IF('様式 B-1'!AC7="","",'様式 B-1'!AC7)</f>
        <v>ｻｰﾌｽｷｰﾚｰｽ</v>
      </c>
      <c r="BF5" s="88" t="str">
        <f>IF('様式 B-1'!AD7="","",'様式 B-1'!AD7)</f>
        <v>ﾎﾞｰﾄﾞﾚｰｽ</v>
      </c>
      <c r="BG5" s="88" t="str">
        <f>IF('様式 B-1'!AE7="","",'様式 B-1'!AE7)</f>
        <v>ｵｰｼｬﾝﾏﾝ</v>
      </c>
      <c r="BH5" s="88" t="str">
        <f>IF('様式 B-1'!AF7="","",'様式 B-1'!AF7)</f>
        <v>ﾋﾞｰﾁﾌﾗｯｸﾞｽ</v>
      </c>
      <c r="BI5" s="88" t="str">
        <f>IF('様式 B-1'!AG7="","",'様式 B-1'!AG7)</f>
        <v>ﾋﾞｰﾁｽﾌﾟﾘﾝﾄ</v>
      </c>
      <c r="BJ5" s="88" t="str">
        <f>IF('様式 B-1'!AH7="","",'様式 B-1'!AH7)</f>
        <v>2kmﾋﾞｰﾁﾗﾝ</v>
      </c>
      <c r="BK5" s="89" t="str">
        <f>IF('様式 B-2'!AB7="","",'様式 B-2'!AB7)</f>
        <v>ｻｰﾌﾚｰｽ</v>
      </c>
      <c r="BL5" s="89" t="str">
        <f>IF('様式 B-2'!AC7="","",'様式 B-2'!AC7)</f>
        <v>ｻｰﾌｽｷｰﾚｰｽ</v>
      </c>
      <c r="BM5" s="89" t="str">
        <f>IF('様式 B-2'!AD7="","",'様式 B-2'!AD7)</f>
        <v>ﾎﾞｰﾄﾞﾚｰｽ</v>
      </c>
      <c r="BN5" s="89" t="str">
        <f>IF('様式 B-2'!AE7="","",'様式 B-2'!AE7)</f>
        <v>ｵｰｼｬﾝｳｰﾏﾝ</v>
      </c>
      <c r="BO5" s="89" t="str">
        <f>IF('様式 B-2'!AF7="","",'様式 B-2'!AF7)</f>
        <v>ﾋﾞｰﾁﾌﾗｯｸﾞｽ</v>
      </c>
      <c r="BP5" s="89" t="str">
        <f>IF('様式 B-2'!AG7="","",'様式 B-2'!AG7)</f>
        <v>ﾋﾞｰﾁｽﾌﾟﾘﾝﾄ</v>
      </c>
      <c r="BQ5" s="89" t="str">
        <f>IF('様式 B-2'!AH7="","",'様式 B-2'!AH7)</f>
        <v>2kmﾋﾞｰﾁﾗﾝ</v>
      </c>
      <c r="BR5" s="88" t="str">
        <f>IF('様式 C-1'!H7="","",'様式 C-1'!H7)</f>
        <v>ﾚｽｷｭｰﾁｭｰﾌﾞﾚｽｷｭｰ</v>
      </c>
      <c r="BS5" s="88" t="str">
        <f>IF('様式 C-1'!I7="","",'様式 C-1'!I7)</f>
        <v>ﾎﾞｰﾄﾞﾚｽｷｭｰ</v>
      </c>
      <c r="BT5" s="88" t="str">
        <f>IF('様式 C-1'!J7="","",'様式 C-1'!J7)</f>
        <v>ｵｰｼｬﾝﾏﾝﾘﾚｰ/ｳｰﾏﾝﾘﾚｰ</v>
      </c>
      <c r="BU5" s="88" t="str">
        <f>IF('様式 C-1'!K7="","",'様式 C-1'!K7)</f>
        <v>ﾋﾞｰﾁﾘﾚｰ</v>
      </c>
      <c r="BV5" s="88" t="str">
        <f>IF('様式 C-1'!L7="","",'様式 C-1'!L7)</f>
        <v>BLSｱｾｽﾒﾝﾄ
(本選会に出場した場合)
※ｴﾝﾄﾘｰ費無償</v>
      </c>
      <c r="BW5" s="88">
        <f>IF('様式 C-1'!M7="","",'様式 C-1'!M7)</f>
      </c>
      <c r="BX5" s="88">
        <f>IF('様式 C-1'!N7="","",'様式 C-1'!N7)</f>
      </c>
      <c r="BY5" s="89" t="str">
        <f>IF('様式 C-1'!H7="","",'様式 C-1'!H7)</f>
        <v>ﾚｽｷｭｰﾁｭｰﾌﾞﾚｽｷｭｰ</v>
      </c>
      <c r="BZ5" s="89" t="str">
        <f>IF('様式 C-1'!I7="","",'様式 C-1'!I7)</f>
        <v>ﾎﾞｰﾄﾞﾚｽｷｭｰ</v>
      </c>
      <c r="CA5" s="89" t="str">
        <f>IF('様式 C-1'!J7="","",'様式 C-1'!J7)</f>
        <v>ｵｰｼｬﾝﾏﾝﾘﾚｰ/ｳｰﾏﾝﾘﾚｰ</v>
      </c>
      <c r="CB5" s="89" t="str">
        <f>IF('様式 C-1'!K7="","",'様式 C-1'!K7)</f>
        <v>ﾋﾞｰﾁﾘﾚｰ</v>
      </c>
      <c r="CC5" s="89" t="str">
        <f>IF('様式 C-1'!L7="","",'様式 C-1'!L7)</f>
        <v>BLSｱｾｽﾒﾝﾄ
(本選会に出場した場合)
※ｴﾝﾄﾘｰ費無償</v>
      </c>
      <c r="CD5" s="89">
        <f>IF('様式 C-1'!M7="","",'様式 C-1'!M7)</f>
      </c>
      <c r="CE5" s="89">
        <f>IF('様式 C-1'!N7="","",'様式 C-1'!N7)</f>
      </c>
      <c r="CF5" s="90" t="str">
        <f>IF('様式 C-1'!H7="","",'様式 C-1'!H7)</f>
        <v>ﾚｽｷｭｰﾁｭｰﾌﾞﾚｽｷｭｰ</v>
      </c>
      <c r="CG5" s="90" t="str">
        <f>IF('様式 C-1'!I7="","",'様式 C-1'!I7)</f>
        <v>ﾎﾞｰﾄﾞﾚｽｷｭｰ</v>
      </c>
      <c r="CH5" s="90" t="str">
        <f>IF('様式 C-1'!J7="","",'様式 C-1'!J7)</f>
        <v>ｵｰｼｬﾝﾏﾝﾘﾚｰ/ｳｰﾏﾝﾘﾚｰ</v>
      </c>
      <c r="CI5" s="90" t="str">
        <f>IF('様式 C-1'!K7="","",'様式 C-1'!K7)</f>
        <v>ﾋﾞｰﾁﾘﾚｰ</v>
      </c>
      <c r="CJ5" s="90" t="str">
        <f>IF('様式 C-1'!L7="","",'様式 C-1'!L7)</f>
        <v>BLSｱｾｽﾒﾝﾄ
(本選会に出場した場合)
※ｴﾝﾄﾘｰ費無償</v>
      </c>
      <c r="CK5" s="90">
        <f>IF('様式 C-1'!M7="","",'様式 C-1'!M7)</f>
      </c>
      <c r="CL5" s="90">
        <f>IF('様式 C-1'!N7="","",'様式 C-1'!N7)</f>
      </c>
    </row>
    <row r="6" spans="1:90" s="4" customFormat="1" ht="24.75" customHeight="1">
      <c r="A6" s="186">
        <f>IF('様式 A-1'!AL1="","",'様式 A-1'!AL1)</f>
      </c>
      <c r="B6" s="4">
        <f>'様式 A-1'!D7</f>
        <v>0</v>
      </c>
      <c r="C6" s="98">
        <f>ASC('様式 A-1'!D8)</f>
      </c>
      <c r="D6" s="98" t="e">
        <f>VLOOKUP(B6,B12:C155,2,FALSE)</f>
        <v>#N/A</v>
      </c>
      <c r="E6" s="4">
        <f>IF('様式 A-1'!AB7="","",'様式 A-1'!AB7)</f>
      </c>
      <c r="F6" s="4">
        <f>IF('様式 A-1'!AB8="","",'様式 A-1'!AB8)</f>
      </c>
      <c r="G6" s="4" t="str">
        <f>IF('様式 A-1'!AI1="","",'様式 A-1'!AI1)</f>
        <v>南関東</v>
      </c>
      <c r="H6" s="4">
        <f>TRIM('様式 A-1'!C11&amp;"　"&amp;'様式 A-1'!F11)</f>
      </c>
      <c r="I6" s="4">
        <f>ASC(TRIM('様式 A-1'!K11&amp;" "&amp;'様式 A-1'!O11))</f>
      </c>
      <c r="J6" s="4">
        <f>'様式 A-1'!U11</f>
        <v>0</v>
      </c>
      <c r="K6" s="4">
        <f>'様式 A-1'!D12</f>
        <v>0</v>
      </c>
      <c r="L6" s="4">
        <f>'様式 A-1'!G12</f>
        <v>0</v>
      </c>
      <c r="M6" s="45">
        <f>'様式 A-1'!C13</f>
        <v>0</v>
      </c>
      <c r="N6" s="45">
        <f>'様式 A-1'!I13</f>
        <v>0</v>
      </c>
      <c r="O6" s="4">
        <f>IF('様式 A-1'!Y11="",H6,TRIM('様式 A-1'!Y11)&amp;"　"&amp;'様式 A-1'!AB11)</f>
      </c>
      <c r="P6" s="4">
        <f>IF('様式 A-1'!AG11="",I6,ASC(TRIM('様式 A-1'!AG11&amp;" "&amp;'様式 A-1'!AK11)))</f>
      </c>
      <c r="Q6" s="4">
        <f>IF('様式 A-1'!AQ11="",J6,'様式 A-1'!AQ11)</f>
        <v>0</v>
      </c>
      <c r="R6" s="4">
        <f>IF('様式 A-1'!Z12="",K6,'様式 A-1'!Z12)</f>
        <v>0</v>
      </c>
      <c r="S6" s="4">
        <f>IF('様式 A-1'!AC12="",L6,'様式 A-1'!AC12)</f>
        <v>0</v>
      </c>
      <c r="T6" s="4">
        <f>IF('様式 A-1'!Y13="",M6,'様式 A-1'!Y13)</f>
        <v>0</v>
      </c>
      <c r="U6" s="4">
        <f>IF('様式 A-1'!AE13="",N6,'様式 A-1'!AE13)</f>
        <v>0</v>
      </c>
      <c r="V6" s="4">
        <f>'様式 A-1'!T17</f>
        <v>0</v>
      </c>
      <c r="W6" s="4">
        <f>'様式 A-1'!V17</f>
        <v>0</v>
      </c>
      <c r="X6" s="4">
        <f>SUM(V6:W6)</f>
        <v>0</v>
      </c>
      <c r="Y6" s="4">
        <f>'様式 A-1'!T18</f>
        <v>0</v>
      </c>
      <c r="Z6" s="4">
        <f>'様式 A-1'!V18</f>
        <v>0</v>
      </c>
      <c r="AA6" s="4">
        <f>SUM(Y6:Z6)</f>
        <v>0</v>
      </c>
      <c r="AB6" s="4">
        <f>'様式 A-1'!T19</f>
        <v>0</v>
      </c>
      <c r="AC6" s="4">
        <f>'様式 A-1'!V19</f>
        <v>0</v>
      </c>
      <c r="AD6" s="4">
        <f>SUM(AB6:AC6)</f>
        <v>0</v>
      </c>
      <c r="AE6" s="47">
        <f>'様式 A-1'!T20</f>
        <v>0</v>
      </c>
      <c r="AF6" s="4">
        <f>'様式 A-1'!T21</f>
        <v>0</v>
      </c>
      <c r="AG6" s="4">
        <f>'様式 A-1'!V21</f>
        <v>0</v>
      </c>
      <c r="AH6" s="4">
        <f>SUM(AF6:AG6)</f>
        <v>0</v>
      </c>
      <c r="AI6" s="46">
        <f>'様式 A-1'!L21</f>
        <v>0</v>
      </c>
      <c r="AJ6" s="46"/>
      <c r="AK6" s="46"/>
      <c r="AL6" s="46"/>
      <c r="AM6" s="46"/>
      <c r="AN6" s="46"/>
      <c r="AO6" s="4">
        <f>'様式 A-1'!Z19</f>
        <v>0</v>
      </c>
      <c r="AP6" s="4">
        <f>'様式 A-1'!AB19</f>
        <v>0</v>
      </c>
      <c r="AQ6" s="4">
        <f>'様式 A-1'!AD19</f>
        <v>0</v>
      </c>
      <c r="AR6" s="4">
        <f>'様式 A-1'!AF19</f>
        <v>0</v>
      </c>
      <c r="AS6" s="4">
        <f>'様式 A-1'!AH19</f>
        <v>0</v>
      </c>
      <c r="AT6" s="4">
        <f>'様式 A-1'!AJ19</f>
        <v>0</v>
      </c>
      <c r="AU6" s="4">
        <f>'様式 A-1'!E25</f>
        <v>0</v>
      </c>
      <c r="AV6" s="4">
        <f>IF('様式 A-1'!J25="","",'様式 A-1'!J25&amp;"　"&amp;'様式 A-1'!M25)</f>
      </c>
      <c r="AW6" s="4">
        <f>IF('様式 A-1'!Q25="","",'様式 A-1'!Q25&amp;"　"&amp;'様式 A-1'!T25)</f>
      </c>
      <c r="AX6" s="4">
        <f>IF('様式 A-1'!X25="","",'様式 A-1'!X25&amp;"　"&amp;'様式 A-1'!AA25)</f>
      </c>
      <c r="AY6" s="4">
        <f>IF('様式 A-1'!AE25="","",'様式 A-1'!AE25&amp;"　"&amp;'様式 A-1'!AH25)</f>
      </c>
      <c r="AZ6" s="4">
        <f>IF('様式 A-1'!AL25="","",'様式 A-1'!AL25&amp;"　"&amp;'様式 A-1'!AO25)</f>
      </c>
      <c r="BA6" s="4">
        <f>'様式 A-1'!E28</f>
        <v>0</v>
      </c>
      <c r="BB6" s="4">
        <f>'様式 A-1'!N28</f>
        <v>0</v>
      </c>
      <c r="BC6" s="4">
        <f>IF('様式 A-1'!T28="","",'様式 A-1'!T28)</f>
      </c>
      <c r="BD6" s="47">
        <f>'様式 B-1'!AB131</f>
        <v>0</v>
      </c>
      <c r="BE6" s="47">
        <f>'様式 B-1'!AC131</f>
        <v>0</v>
      </c>
      <c r="BF6" s="47">
        <f>'様式 B-1'!AD131</f>
        <v>0</v>
      </c>
      <c r="BG6" s="47">
        <f>'様式 B-1'!AE131</f>
        <v>0</v>
      </c>
      <c r="BH6" s="47">
        <f>'様式 B-1'!AF131</f>
        <v>0</v>
      </c>
      <c r="BI6" s="47">
        <f>'様式 B-1'!AG131</f>
        <v>0</v>
      </c>
      <c r="BJ6" s="47">
        <f>'様式 B-1'!AH131</f>
        <v>0</v>
      </c>
      <c r="BK6" s="47">
        <f>'様式 B-2'!AB131</f>
        <v>0</v>
      </c>
      <c r="BL6" s="47">
        <f>'様式 B-2'!AC131</f>
        <v>0</v>
      </c>
      <c r="BM6" s="47">
        <f>'様式 B-2'!AD131</f>
        <v>0</v>
      </c>
      <c r="BN6" s="47">
        <f>'様式 B-2'!AE131</f>
        <v>0</v>
      </c>
      <c r="BO6" s="47">
        <f>'様式 B-2'!AF131</f>
        <v>0</v>
      </c>
      <c r="BP6" s="47">
        <f>'様式 B-2'!AG131</f>
        <v>0</v>
      </c>
      <c r="BQ6" s="47">
        <f>'様式 B-2'!AH131</f>
        <v>0</v>
      </c>
      <c r="BR6" s="47">
        <f>'様式 C-1'!H8</f>
        <v>0</v>
      </c>
      <c r="BS6" s="47">
        <f>'様式 C-1'!I8</f>
        <v>0</v>
      </c>
      <c r="BT6" s="47">
        <f>'様式 C-1'!J8</f>
        <v>0</v>
      </c>
      <c r="BU6" s="47">
        <f>'様式 C-1'!K8</f>
        <v>0</v>
      </c>
      <c r="BV6" s="47">
        <f>'様式 C-1'!L8</f>
        <v>0</v>
      </c>
      <c r="BW6" s="47">
        <f>'様式 C-1'!M8</f>
        <v>0</v>
      </c>
      <c r="BX6" s="47">
        <f>'様式 C-1'!N8</f>
        <v>0</v>
      </c>
      <c r="BY6" s="47">
        <f>'様式 C-1'!H9</f>
        <v>0</v>
      </c>
      <c r="BZ6" s="47">
        <f>'様式 C-1'!I9</f>
        <v>0</v>
      </c>
      <c r="CA6" s="47">
        <f>'様式 C-1'!J9</f>
        <v>0</v>
      </c>
      <c r="CB6" s="47">
        <f>'様式 C-1'!K9</f>
        <v>0</v>
      </c>
      <c r="CC6" s="47">
        <f>'様式 C-1'!L9</f>
        <v>0</v>
      </c>
      <c r="CD6" s="47">
        <f>'様式 C-1'!M9</f>
        <v>0</v>
      </c>
      <c r="CE6" s="47">
        <f>'様式 C-1'!N9</f>
        <v>0</v>
      </c>
      <c r="CF6" s="47">
        <f>'様式 C-1'!H10</f>
        <v>0</v>
      </c>
      <c r="CG6" s="47">
        <f>'様式 C-1'!I10</f>
        <v>0</v>
      </c>
      <c r="CH6" s="47">
        <f>'様式 C-1'!J10</f>
        <v>0</v>
      </c>
      <c r="CI6" s="47">
        <f>'様式 C-1'!K10</f>
        <v>0</v>
      </c>
      <c r="CJ6" s="47">
        <f>'様式 C-1'!L10</f>
        <v>0</v>
      </c>
      <c r="CK6" s="47">
        <f>'様式 C-1'!M10</f>
        <v>0</v>
      </c>
      <c r="CL6" s="47">
        <f>'様式 C-1'!N10</f>
        <v>0</v>
      </c>
    </row>
    <row r="7" ht="19.5" customHeight="1"/>
    <row r="8" ht="19.5" customHeight="1"/>
    <row r="9" ht="19.5" customHeight="1"/>
    <row r="10" ht="19.5" customHeight="1">
      <c r="A10" s="4"/>
    </row>
    <row r="11" ht="19.5" customHeight="1"/>
    <row r="12" spans="2:3" ht="19.5" customHeight="1">
      <c r="B12" s="217" t="s">
        <v>958</v>
      </c>
      <c r="C12" s="217" t="s">
        <v>958</v>
      </c>
    </row>
    <row r="13" spans="2:3" ht="19.5" customHeight="1">
      <c r="B13" s="4" t="s">
        <v>806</v>
      </c>
      <c r="C13" s="4" t="s">
        <v>959</v>
      </c>
    </row>
    <row r="14" spans="2:3" ht="19.5" customHeight="1">
      <c r="B14" s="4" t="s">
        <v>807</v>
      </c>
      <c r="C14" s="4" t="s">
        <v>960</v>
      </c>
    </row>
    <row r="15" spans="2:3" ht="19.5" customHeight="1">
      <c r="B15" s="4" t="s">
        <v>808</v>
      </c>
      <c r="C15" s="4" t="s">
        <v>961</v>
      </c>
    </row>
    <row r="16" spans="2:3" ht="19.5" customHeight="1">
      <c r="B16" s="4" t="s">
        <v>809</v>
      </c>
      <c r="C16" s="4" t="s">
        <v>962</v>
      </c>
    </row>
    <row r="17" spans="2:3" ht="19.5" customHeight="1">
      <c r="B17" s="4" t="s">
        <v>810</v>
      </c>
      <c r="C17" s="4" t="s">
        <v>963</v>
      </c>
    </row>
    <row r="18" spans="2:3" ht="19.5" customHeight="1">
      <c r="B18" s="4" t="s">
        <v>811</v>
      </c>
      <c r="C18" s="4" t="s">
        <v>964</v>
      </c>
    </row>
    <row r="19" spans="2:3" ht="19.5" customHeight="1">
      <c r="B19" s="4" t="s">
        <v>812</v>
      </c>
      <c r="C19" s="4" t="s">
        <v>965</v>
      </c>
    </row>
    <row r="20" spans="2:3" ht="19.5" customHeight="1">
      <c r="B20" s="4" t="s">
        <v>813</v>
      </c>
      <c r="C20" s="4" t="s">
        <v>966</v>
      </c>
    </row>
    <row r="21" spans="2:3" ht="19.5" customHeight="1">
      <c r="B21" s="4" t="s">
        <v>814</v>
      </c>
      <c r="C21" s="4" t="s">
        <v>967</v>
      </c>
    </row>
    <row r="22" spans="2:3" ht="19.5" customHeight="1">
      <c r="B22" s="4" t="s">
        <v>815</v>
      </c>
      <c r="C22" s="4" t="s">
        <v>968</v>
      </c>
    </row>
    <row r="23" spans="2:3" ht="19.5" customHeight="1">
      <c r="B23" s="4" t="s">
        <v>816</v>
      </c>
      <c r="C23" s="4" t="s">
        <v>969</v>
      </c>
    </row>
    <row r="24" spans="2:3" ht="19.5" customHeight="1">
      <c r="B24" s="4" t="s">
        <v>817</v>
      </c>
      <c r="C24" s="4" t="s">
        <v>970</v>
      </c>
    </row>
    <row r="25" spans="2:3" ht="19.5" customHeight="1">
      <c r="B25" s="4" t="s">
        <v>818</v>
      </c>
      <c r="C25" s="4" t="s">
        <v>971</v>
      </c>
    </row>
    <row r="26" spans="2:3" ht="19.5" customHeight="1">
      <c r="B26" s="4" t="s">
        <v>819</v>
      </c>
      <c r="C26" s="4" t="s">
        <v>972</v>
      </c>
    </row>
    <row r="27" spans="2:3" ht="19.5" customHeight="1">
      <c r="B27" s="4" t="s">
        <v>820</v>
      </c>
      <c r="C27" s="4" t="s">
        <v>973</v>
      </c>
    </row>
    <row r="28" spans="2:3" ht="19.5" customHeight="1">
      <c r="B28" s="4" t="s">
        <v>821</v>
      </c>
      <c r="C28" s="4" t="s">
        <v>974</v>
      </c>
    </row>
    <row r="29" spans="2:3" ht="19.5" customHeight="1">
      <c r="B29" s="4" t="s">
        <v>822</v>
      </c>
      <c r="C29" s="4" t="s">
        <v>975</v>
      </c>
    </row>
    <row r="30" spans="2:3" ht="19.5" customHeight="1">
      <c r="B30" s="4" t="s">
        <v>823</v>
      </c>
      <c r="C30" s="4" t="s">
        <v>976</v>
      </c>
    </row>
    <row r="31" spans="2:3" ht="19.5" customHeight="1">
      <c r="B31" s="4" t="s">
        <v>824</v>
      </c>
      <c r="C31" s="4" t="s">
        <v>977</v>
      </c>
    </row>
    <row r="32" spans="2:3" ht="19.5" customHeight="1">
      <c r="B32" s="4" t="s">
        <v>825</v>
      </c>
      <c r="C32" s="4" t="s">
        <v>978</v>
      </c>
    </row>
    <row r="33" spans="2:3" ht="19.5" customHeight="1">
      <c r="B33" s="4" t="s">
        <v>826</v>
      </c>
      <c r="C33" s="4" t="s">
        <v>979</v>
      </c>
    </row>
    <row r="34" spans="2:3" ht="19.5" customHeight="1">
      <c r="B34" s="4" t="s">
        <v>827</v>
      </c>
      <c r="C34" s="4" t="s">
        <v>980</v>
      </c>
    </row>
    <row r="35" spans="2:3" ht="19.5" customHeight="1">
      <c r="B35" s="4" t="s">
        <v>828</v>
      </c>
      <c r="C35" s="4" t="s">
        <v>981</v>
      </c>
    </row>
    <row r="36" spans="2:3" ht="19.5" customHeight="1">
      <c r="B36" s="4" t="s">
        <v>829</v>
      </c>
      <c r="C36" s="4" t="s">
        <v>982</v>
      </c>
    </row>
    <row r="37" spans="2:3" ht="19.5" customHeight="1">
      <c r="B37" s="4" t="s">
        <v>830</v>
      </c>
      <c r="C37" s="4" t="s">
        <v>983</v>
      </c>
    </row>
    <row r="38" spans="2:3" ht="19.5" customHeight="1">
      <c r="B38" s="4" t="s">
        <v>831</v>
      </c>
      <c r="C38" s="4" t="s">
        <v>984</v>
      </c>
    </row>
    <row r="39" spans="2:3" ht="19.5" customHeight="1">
      <c r="B39" s="4" t="s">
        <v>832</v>
      </c>
      <c r="C39" s="4" t="s">
        <v>985</v>
      </c>
    </row>
    <row r="40" spans="2:3" ht="19.5" customHeight="1">
      <c r="B40" s="4" t="s">
        <v>833</v>
      </c>
      <c r="C40" s="4" t="s">
        <v>986</v>
      </c>
    </row>
    <row r="41" spans="2:3" ht="19.5" customHeight="1">
      <c r="B41" s="4" t="s">
        <v>834</v>
      </c>
      <c r="C41" s="4" t="s">
        <v>987</v>
      </c>
    </row>
    <row r="42" spans="2:3" ht="19.5" customHeight="1">
      <c r="B42" s="4" t="s">
        <v>835</v>
      </c>
      <c r="C42" s="4" t="s">
        <v>988</v>
      </c>
    </row>
    <row r="43" spans="2:3" ht="19.5" customHeight="1">
      <c r="B43" s="4" t="s">
        <v>836</v>
      </c>
      <c r="C43" s="4" t="s">
        <v>989</v>
      </c>
    </row>
    <row r="44" spans="2:3" ht="19.5" customHeight="1">
      <c r="B44" s="4" t="s">
        <v>837</v>
      </c>
      <c r="C44" s="4" t="s">
        <v>990</v>
      </c>
    </row>
    <row r="45" spans="2:3" ht="19.5" customHeight="1">
      <c r="B45" s="4" t="s">
        <v>838</v>
      </c>
      <c r="C45" s="4" t="s">
        <v>838</v>
      </c>
    </row>
    <row r="46" spans="2:3" ht="19.5" customHeight="1">
      <c r="B46" s="4" t="s">
        <v>839</v>
      </c>
      <c r="C46" s="4" t="s">
        <v>991</v>
      </c>
    </row>
    <row r="47" spans="2:3" ht="19.5" customHeight="1">
      <c r="B47" s="4" t="s">
        <v>840</v>
      </c>
      <c r="C47" s="4" t="s">
        <v>992</v>
      </c>
    </row>
    <row r="48" spans="2:3" ht="19.5" customHeight="1">
      <c r="B48" s="4" t="s">
        <v>841</v>
      </c>
      <c r="C48" s="4" t="s">
        <v>993</v>
      </c>
    </row>
    <row r="49" spans="2:3" ht="19.5" customHeight="1">
      <c r="B49" s="4" t="s">
        <v>842</v>
      </c>
      <c r="C49" s="4" t="s">
        <v>994</v>
      </c>
    </row>
    <row r="50" spans="2:3" ht="19.5" customHeight="1">
      <c r="B50" s="4" t="s">
        <v>843</v>
      </c>
      <c r="C50" s="4" t="s">
        <v>995</v>
      </c>
    </row>
    <row r="51" spans="2:3" ht="19.5" customHeight="1">
      <c r="B51" s="4" t="s">
        <v>844</v>
      </c>
      <c r="C51" s="4" t="s">
        <v>996</v>
      </c>
    </row>
    <row r="52" spans="2:3" ht="19.5" customHeight="1">
      <c r="B52" s="4" t="s">
        <v>845</v>
      </c>
      <c r="C52" s="4" t="s">
        <v>997</v>
      </c>
    </row>
    <row r="53" spans="2:3" ht="19.5" customHeight="1">
      <c r="B53" s="4" t="s">
        <v>846</v>
      </c>
      <c r="C53" s="4" t="s">
        <v>998</v>
      </c>
    </row>
    <row r="54" spans="2:3" ht="19.5" customHeight="1">
      <c r="B54" s="4" t="s">
        <v>847</v>
      </c>
      <c r="C54" s="4" t="s">
        <v>999</v>
      </c>
    </row>
    <row r="55" spans="2:3" ht="19.5" customHeight="1">
      <c r="B55" s="4" t="s">
        <v>848</v>
      </c>
      <c r="C55" s="4" t="s">
        <v>1000</v>
      </c>
    </row>
    <row r="56" spans="2:3" ht="19.5" customHeight="1">
      <c r="B56" s="4" t="s">
        <v>849</v>
      </c>
      <c r="C56" s="4" t="s">
        <v>1001</v>
      </c>
    </row>
    <row r="57" spans="2:3" ht="19.5" customHeight="1">
      <c r="B57" s="4" t="s">
        <v>850</v>
      </c>
      <c r="C57" s="4" t="s">
        <v>1002</v>
      </c>
    </row>
    <row r="58" spans="2:3" ht="19.5" customHeight="1">
      <c r="B58" s="4" t="s">
        <v>851</v>
      </c>
      <c r="C58" s="4" t="s">
        <v>1003</v>
      </c>
    </row>
    <row r="59" spans="2:3" ht="19.5" customHeight="1">
      <c r="B59" s="4" t="s">
        <v>852</v>
      </c>
      <c r="C59" s="4" t="s">
        <v>1004</v>
      </c>
    </row>
    <row r="60" spans="2:3" ht="19.5" customHeight="1">
      <c r="B60" s="4" t="s">
        <v>853</v>
      </c>
      <c r="C60" s="4" t="s">
        <v>1005</v>
      </c>
    </row>
    <row r="61" spans="2:3" ht="19.5" customHeight="1">
      <c r="B61" s="4" t="s">
        <v>854</v>
      </c>
      <c r="C61" s="4" t="s">
        <v>1006</v>
      </c>
    </row>
    <row r="62" spans="2:3" ht="19.5" customHeight="1">
      <c r="B62" s="4" t="s">
        <v>855</v>
      </c>
      <c r="C62" s="4" t="s">
        <v>1007</v>
      </c>
    </row>
    <row r="63" spans="2:3" ht="19.5" customHeight="1">
      <c r="B63" s="4" t="s">
        <v>856</v>
      </c>
      <c r="C63" s="4" t="s">
        <v>1008</v>
      </c>
    </row>
    <row r="64" spans="2:3" ht="19.5" customHeight="1">
      <c r="B64" s="4" t="s">
        <v>857</v>
      </c>
      <c r="C64" s="4" t="s">
        <v>1009</v>
      </c>
    </row>
    <row r="65" spans="2:3" ht="19.5" customHeight="1">
      <c r="B65" s="4" t="s">
        <v>858</v>
      </c>
      <c r="C65" s="4" t="s">
        <v>1010</v>
      </c>
    </row>
    <row r="66" spans="2:3" ht="19.5" customHeight="1">
      <c r="B66" s="4" t="s">
        <v>859</v>
      </c>
      <c r="C66" s="4" t="s">
        <v>1011</v>
      </c>
    </row>
    <row r="67" spans="2:3" ht="19.5" customHeight="1">
      <c r="B67" s="4" t="s">
        <v>860</v>
      </c>
      <c r="C67" s="4" t="s">
        <v>1012</v>
      </c>
    </row>
    <row r="68" spans="2:3" ht="19.5" customHeight="1">
      <c r="B68" s="4" t="s">
        <v>1112</v>
      </c>
      <c r="C68" s="4" t="s">
        <v>1113</v>
      </c>
    </row>
    <row r="69" spans="2:3" ht="19.5" customHeight="1">
      <c r="B69" s="4" t="s">
        <v>861</v>
      </c>
      <c r="C69" s="4" t="s">
        <v>1013</v>
      </c>
    </row>
    <row r="70" spans="2:3" ht="19.5" customHeight="1">
      <c r="B70" s="4" t="s">
        <v>862</v>
      </c>
      <c r="C70" s="4" t="s">
        <v>1014</v>
      </c>
    </row>
    <row r="71" spans="2:3" ht="19.5" customHeight="1">
      <c r="B71" s="4" t="s">
        <v>863</v>
      </c>
      <c r="C71" s="4" t="s">
        <v>1015</v>
      </c>
    </row>
    <row r="72" spans="2:3" ht="19.5" customHeight="1">
      <c r="B72" s="4" t="s">
        <v>864</v>
      </c>
      <c r="C72" s="4" t="s">
        <v>1016</v>
      </c>
    </row>
    <row r="73" spans="2:3" ht="19.5" customHeight="1">
      <c r="B73" s="4" t="s">
        <v>865</v>
      </c>
      <c r="C73" s="4" t="s">
        <v>1017</v>
      </c>
    </row>
    <row r="74" spans="2:3" ht="19.5" customHeight="1">
      <c r="B74" s="4" t="s">
        <v>866</v>
      </c>
      <c r="C74" s="4" t="s">
        <v>1018</v>
      </c>
    </row>
    <row r="75" spans="2:3" ht="19.5" customHeight="1">
      <c r="B75" s="4" t="s">
        <v>867</v>
      </c>
      <c r="C75" s="4" t="s">
        <v>1019</v>
      </c>
    </row>
    <row r="76" spans="2:3" ht="19.5" customHeight="1">
      <c r="B76" s="4" t="s">
        <v>868</v>
      </c>
      <c r="C76" s="4" t="s">
        <v>1020</v>
      </c>
    </row>
    <row r="77" spans="2:3" ht="19.5" customHeight="1">
      <c r="B77" s="4" t="s">
        <v>869</v>
      </c>
      <c r="C77" s="4" t="s">
        <v>1021</v>
      </c>
    </row>
    <row r="78" spans="2:3" ht="19.5" customHeight="1">
      <c r="B78" s="4" t="s">
        <v>870</v>
      </c>
      <c r="C78" s="4" t="s">
        <v>1022</v>
      </c>
    </row>
    <row r="79" spans="2:3" ht="19.5" customHeight="1">
      <c r="B79" s="4" t="s">
        <v>871</v>
      </c>
      <c r="C79" s="4" t="s">
        <v>1023</v>
      </c>
    </row>
    <row r="80" spans="2:3" ht="19.5" customHeight="1">
      <c r="B80" s="4" t="s">
        <v>872</v>
      </c>
      <c r="C80" s="4" t="s">
        <v>1024</v>
      </c>
    </row>
    <row r="81" spans="2:3" ht="12.75">
      <c r="B81" s="4" t="s">
        <v>873</v>
      </c>
      <c r="C81" s="4" t="s">
        <v>1025</v>
      </c>
    </row>
    <row r="82" spans="2:3" ht="12.75">
      <c r="B82" s="4" t="s">
        <v>874</v>
      </c>
      <c r="C82" s="4" t="s">
        <v>1026</v>
      </c>
    </row>
    <row r="83" spans="2:3" ht="12.75">
      <c r="B83" s="4" t="s">
        <v>875</v>
      </c>
      <c r="C83" s="4" t="s">
        <v>1027</v>
      </c>
    </row>
    <row r="84" spans="2:3" ht="12.75">
      <c r="B84" s="4" t="s">
        <v>876</v>
      </c>
      <c r="C84" s="4" t="s">
        <v>1028</v>
      </c>
    </row>
    <row r="85" spans="2:3" ht="12.75">
      <c r="B85" s="4" t="s">
        <v>877</v>
      </c>
      <c r="C85" s="4" t="s">
        <v>1029</v>
      </c>
    </row>
    <row r="86" spans="2:3" ht="12.75">
      <c r="B86" s="4" t="s">
        <v>878</v>
      </c>
      <c r="C86" s="4" t="s">
        <v>1030</v>
      </c>
    </row>
    <row r="87" spans="2:3" ht="12.75">
      <c r="B87" s="4" t="s">
        <v>879</v>
      </c>
      <c r="C87" s="4" t="s">
        <v>1031</v>
      </c>
    </row>
    <row r="88" spans="2:3" ht="12.75">
      <c r="B88" s="4" t="s">
        <v>880</v>
      </c>
      <c r="C88" s="4" t="s">
        <v>1032</v>
      </c>
    </row>
    <row r="89" spans="2:3" ht="12.75">
      <c r="B89" s="4" t="s">
        <v>881</v>
      </c>
      <c r="C89" s="4" t="s">
        <v>1033</v>
      </c>
    </row>
    <row r="90" spans="2:3" ht="12.75">
      <c r="B90" s="4" t="s">
        <v>882</v>
      </c>
      <c r="C90" s="4" t="s">
        <v>1034</v>
      </c>
    </row>
    <row r="91" spans="2:3" ht="12.75">
      <c r="B91" s="4" t="s">
        <v>883</v>
      </c>
      <c r="C91" s="4" t="s">
        <v>1035</v>
      </c>
    </row>
    <row r="92" spans="2:3" ht="12.75">
      <c r="B92" s="4" t="s">
        <v>884</v>
      </c>
      <c r="C92" s="4" t="s">
        <v>1036</v>
      </c>
    </row>
    <row r="93" spans="2:3" ht="12.75">
      <c r="B93" s="4" t="s">
        <v>885</v>
      </c>
      <c r="C93" s="4" t="s">
        <v>1037</v>
      </c>
    </row>
    <row r="94" spans="2:3" ht="12.75">
      <c r="B94" s="4" t="s">
        <v>886</v>
      </c>
      <c r="C94" s="4" t="s">
        <v>1038</v>
      </c>
    </row>
    <row r="95" spans="2:3" ht="12.75">
      <c r="B95" s="4" t="s">
        <v>887</v>
      </c>
      <c r="C95" s="4" t="s">
        <v>1039</v>
      </c>
    </row>
    <row r="96" spans="2:3" ht="12.75">
      <c r="B96" s="4" t="s">
        <v>888</v>
      </c>
      <c r="C96" s="4" t="s">
        <v>1040</v>
      </c>
    </row>
    <row r="97" spans="2:3" ht="12.75">
      <c r="B97" s="4" t="s">
        <v>889</v>
      </c>
      <c r="C97" s="4" t="s">
        <v>1041</v>
      </c>
    </row>
    <row r="98" spans="2:3" ht="12.75">
      <c r="B98" s="4" t="s">
        <v>890</v>
      </c>
      <c r="C98" s="4" t="s">
        <v>1042</v>
      </c>
    </row>
    <row r="99" spans="2:3" ht="12.75">
      <c r="B99" s="4" t="s">
        <v>891</v>
      </c>
      <c r="C99" s="4" t="s">
        <v>1043</v>
      </c>
    </row>
    <row r="100" spans="2:3" ht="12.75">
      <c r="B100" s="4" t="s">
        <v>892</v>
      </c>
      <c r="C100" s="4" t="s">
        <v>1044</v>
      </c>
    </row>
    <row r="101" spans="2:3" ht="12.75">
      <c r="B101" s="4" t="s">
        <v>893</v>
      </c>
      <c r="C101" s="4" t="s">
        <v>1045</v>
      </c>
    </row>
    <row r="102" spans="2:3" ht="12.75">
      <c r="B102" s="4" t="s">
        <v>894</v>
      </c>
      <c r="C102" s="4" t="s">
        <v>1046</v>
      </c>
    </row>
    <row r="103" spans="2:3" ht="12.75">
      <c r="B103" s="4" t="s">
        <v>895</v>
      </c>
      <c r="C103" s="4" t="s">
        <v>1047</v>
      </c>
    </row>
    <row r="104" spans="2:3" ht="12.75">
      <c r="B104" s="4" t="s">
        <v>896</v>
      </c>
      <c r="C104" s="4" t="s">
        <v>1048</v>
      </c>
    </row>
    <row r="105" spans="2:3" ht="12.75">
      <c r="B105" s="4" t="s">
        <v>897</v>
      </c>
      <c r="C105" s="4" t="s">
        <v>1049</v>
      </c>
    </row>
    <row r="106" spans="2:3" ht="12.75">
      <c r="B106" s="4" t="s">
        <v>898</v>
      </c>
      <c r="C106" s="4" t="s">
        <v>1050</v>
      </c>
    </row>
    <row r="107" spans="2:3" ht="12.75">
      <c r="B107" s="4" t="s">
        <v>899</v>
      </c>
      <c r="C107" s="4" t="s">
        <v>1051</v>
      </c>
    </row>
    <row r="108" spans="2:3" ht="12.75">
      <c r="B108" s="4" t="s">
        <v>900</v>
      </c>
      <c r="C108" s="4" t="s">
        <v>1052</v>
      </c>
    </row>
    <row r="109" spans="2:3" ht="12.75">
      <c r="B109" s="4" t="s">
        <v>901</v>
      </c>
      <c r="C109" s="4" t="s">
        <v>1053</v>
      </c>
    </row>
    <row r="110" spans="2:3" ht="12.75">
      <c r="B110" s="4" t="s">
        <v>902</v>
      </c>
      <c r="C110" s="4" t="s">
        <v>1054</v>
      </c>
    </row>
    <row r="111" spans="2:3" ht="12.75">
      <c r="B111" s="4" t="s">
        <v>903</v>
      </c>
      <c r="C111" s="4" t="s">
        <v>1055</v>
      </c>
    </row>
    <row r="112" spans="2:3" ht="12.75">
      <c r="B112" s="4" t="s">
        <v>904</v>
      </c>
      <c r="C112" s="4" t="s">
        <v>1056</v>
      </c>
    </row>
    <row r="113" spans="2:3" ht="12.75">
      <c r="B113" s="4" t="s">
        <v>905</v>
      </c>
      <c r="C113" s="4" t="s">
        <v>1057</v>
      </c>
    </row>
    <row r="114" spans="2:3" ht="12.75">
      <c r="B114" s="4" t="s">
        <v>906</v>
      </c>
      <c r="C114" s="4" t="s">
        <v>1058</v>
      </c>
    </row>
    <row r="115" spans="2:3" ht="12.75">
      <c r="B115" s="4" t="s">
        <v>907</v>
      </c>
      <c r="C115" s="4" t="s">
        <v>1059</v>
      </c>
    </row>
    <row r="116" spans="2:3" ht="12.75">
      <c r="B116" s="4" t="s">
        <v>908</v>
      </c>
      <c r="C116" s="4" t="s">
        <v>1060</v>
      </c>
    </row>
    <row r="117" spans="2:3" ht="12.75">
      <c r="B117" s="4" t="s">
        <v>909</v>
      </c>
      <c r="C117" s="4" t="s">
        <v>1061</v>
      </c>
    </row>
    <row r="118" spans="2:3" ht="12.75">
      <c r="B118" s="4"/>
      <c r="C118" s="4"/>
    </row>
    <row r="119" spans="2:3" ht="12.75">
      <c r="B119" s="4" t="s">
        <v>910</v>
      </c>
      <c r="C119" s="4" t="s">
        <v>1062</v>
      </c>
    </row>
    <row r="120" spans="2:3" ht="12.75">
      <c r="B120" s="4" t="s">
        <v>911</v>
      </c>
      <c r="C120" s="4" t="s">
        <v>1063</v>
      </c>
    </row>
    <row r="121" spans="2:3" ht="12.75">
      <c r="B121" s="4" t="s">
        <v>912</v>
      </c>
      <c r="C121" s="4" t="s">
        <v>912</v>
      </c>
    </row>
    <row r="122" spans="2:3" ht="12.75">
      <c r="B122" s="4" t="s">
        <v>913</v>
      </c>
      <c r="C122" s="4" t="s">
        <v>1064</v>
      </c>
    </row>
    <row r="123" spans="2:3" ht="12.75">
      <c r="B123" s="4" t="s">
        <v>914</v>
      </c>
      <c r="C123" s="4" t="s">
        <v>1065</v>
      </c>
    </row>
    <row r="124" spans="2:3" ht="12.75">
      <c r="B124" s="4" t="s">
        <v>915</v>
      </c>
      <c r="C124" s="4" t="s">
        <v>1066</v>
      </c>
    </row>
    <row r="125" spans="2:3" ht="12.75">
      <c r="B125" s="4" t="s">
        <v>916</v>
      </c>
      <c r="C125" s="4" t="s">
        <v>1067</v>
      </c>
    </row>
    <row r="126" spans="2:3" ht="12.75">
      <c r="B126" s="4" t="s">
        <v>917</v>
      </c>
      <c r="C126" s="4" t="s">
        <v>1068</v>
      </c>
    </row>
    <row r="127" spans="2:3" ht="12.75">
      <c r="B127" s="4" t="s">
        <v>918</v>
      </c>
      <c r="C127" s="4" t="s">
        <v>1069</v>
      </c>
    </row>
    <row r="128" spans="2:3" ht="12.75">
      <c r="B128" s="4" t="s">
        <v>919</v>
      </c>
      <c r="C128" s="4" t="s">
        <v>1070</v>
      </c>
    </row>
    <row r="129" spans="2:3" ht="12.75">
      <c r="B129" s="4" t="s">
        <v>920</v>
      </c>
      <c r="C129" s="4" t="s">
        <v>1071</v>
      </c>
    </row>
    <row r="130" spans="2:3" ht="12.75">
      <c r="B130" s="4" t="s">
        <v>921</v>
      </c>
      <c r="C130" s="4" t="s">
        <v>1072</v>
      </c>
    </row>
    <row r="131" spans="2:3" ht="12.75">
      <c r="B131" s="4" t="s">
        <v>922</v>
      </c>
      <c r="C131" s="4" t="s">
        <v>1073</v>
      </c>
    </row>
    <row r="132" spans="2:3" ht="12.75">
      <c r="B132" s="4" t="s">
        <v>923</v>
      </c>
      <c r="C132" s="4" t="s">
        <v>1074</v>
      </c>
    </row>
    <row r="133" spans="2:3" ht="12.75">
      <c r="B133" s="4" t="s">
        <v>924</v>
      </c>
      <c r="C133" s="4" t="s">
        <v>1075</v>
      </c>
    </row>
    <row r="134" spans="2:3" ht="12.75">
      <c r="B134" s="4" t="s">
        <v>925</v>
      </c>
      <c r="C134" s="4" t="s">
        <v>1076</v>
      </c>
    </row>
    <row r="135" spans="2:3" ht="12.75">
      <c r="B135" s="4" t="s">
        <v>926</v>
      </c>
      <c r="C135" s="4" t="s">
        <v>1077</v>
      </c>
    </row>
    <row r="136" spans="2:3" ht="12.75">
      <c r="B136" s="4" t="s">
        <v>927</v>
      </c>
      <c r="C136" s="4" t="s">
        <v>1078</v>
      </c>
    </row>
    <row r="137" spans="2:3" ht="12.75">
      <c r="B137" s="4" t="s">
        <v>928</v>
      </c>
      <c r="C137" s="4" t="s">
        <v>1079</v>
      </c>
    </row>
    <row r="138" spans="2:3" ht="12.75">
      <c r="B138" s="4" t="s">
        <v>929</v>
      </c>
      <c r="C138" s="4" t="s">
        <v>1080</v>
      </c>
    </row>
    <row r="139" spans="2:3" ht="12.75">
      <c r="B139" s="4" t="s">
        <v>930</v>
      </c>
      <c r="C139" s="4" t="s">
        <v>1081</v>
      </c>
    </row>
    <row r="140" spans="2:3" ht="12.75">
      <c r="B140" s="4" t="s">
        <v>931</v>
      </c>
      <c r="C140" s="4" t="s">
        <v>1082</v>
      </c>
    </row>
    <row r="141" spans="2:3" ht="12.75">
      <c r="B141" s="4" t="s">
        <v>932</v>
      </c>
      <c r="C141" s="4" t="s">
        <v>1083</v>
      </c>
    </row>
    <row r="142" spans="2:3" ht="12.75">
      <c r="B142" s="4" t="s">
        <v>933</v>
      </c>
      <c r="C142" s="4" t="s">
        <v>1084</v>
      </c>
    </row>
    <row r="143" spans="2:3" ht="12.75">
      <c r="B143" s="4" t="s">
        <v>934</v>
      </c>
      <c r="C143" s="4" t="s">
        <v>1085</v>
      </c>
    </row>
    <row r="144" spans="2:3" ht="12.75">
      <c r="B144" s="4" t="s">
        <v>935</v>
      </c>
      <c r="C144" s="4" t="s">
        <v>1086</v>
      </c>
    </row>
    <row r="145" spans="2:3" ht="12.75">
      <c r="B145" s="4" t="s">
        <v>936</v>
      </c>
      <c r="C145" s="4" t="s">
        <v>1087</v>
      </c>
    </row>
    <row r="146" spans="2:3" ht="12.75">
      <c r="B146" s="4" t="s">
        <v>937</v>
      </c>
      <c r="C146" s="4" t="s">
        <v>1088</v>
      </c>
    </row>
    <row r="147" spans="2:3" ht="12.75">
      <c r="B147" s="4" t="s">
        <v>938</v>
      </c>
      <c r="C147" s="4" t="s">
        <v>1089</v>
      </c>
    </row>
    <row r="148" spans="2:3" ht="12.75">
      <c r="B148" s="4" t="s">
        <v>939</v>
      </c>
      <c r="C148" s="4" t="s">
        <v>1090</v>
      </c>
    </row>
    <row r="149" spans="2:3" ht="12.75">
      <c r="B149" s="4" t="s">
        <v>940</v>
      </c>
      <c r="C149" s="4" t="s">
        <v>1091</v>
      </c>
    </row>
    <row r="150" spans="2:3" ht="12.75">
      <c r="B150" s="4" t="s">
        <v>941</v>
      </c>
      <c r="C150" s="4" t="s">
        <v>1092</v>
      </c>
    </row>
    <row r="151" spans="2:3" ht="12.75">
      <c r="B151" s="4" t="s">
        <v>942</v>
      </c>
      <c r="C151" s="4" t="s">
        <v>1093</v>
      </c>
    </row>
    <row r="152" spans="2:3" ht="12.75">
      <c r="B152" s="4" t="s">
        <v>943</v>
      </c>
      <c r="C152" s="4" t="s">
        <v>1094</v>
      </c>
    </row>
    <row r="153" spans="2:3" ht="12.75">
      <c r="B153" s="4" t="s">
        <v>944</v>
      </c>
      <c r="C153" s="4" t="s">
        <v>1095</v>
      </c>
    </row>
    <row r="154" spans="2:3" ht="12.75">
      <c r="B154" s="4" t="s">
        <v>945</v>
      </c>
      <c r="C154" s="4" t="s">
        <v>1096</v>
      </c>
    </row>
    <row r="155" spans="2:3" ht="12.75">
      <c r="B155" s="4" t="s">
        <v>946</v>
      </c>
      <c r="C155" s="4" t="s">
        <v>1097</v>
      </c>
    </row>
  </sheetData>
  <sheetProtection password="E856" sheet="1"/>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offside 013-DELL</cp:lastModifiedBy>
  <cp:lastPrinted>2016-07-21T06:48:16Z</cp:lastPrinted>
  <dcterms:created xsi:type="dcterms:W3CDTF">2009-03-14T01:31:31Z</dcterms:created>
  <dcterms:modified xsi:type="dcterms:W3CDTF">2019-07-26T05:44:54Z</dcterms:modified>
  <cp:category/>
  <cp:version/>
  <cp:contentType/>
  <cp:contentStatus/>
</cp:coreProperties>
</file>