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filterPrivacy="1"/>
  <xr:revisionPtr revIDLastSave="0" documentId="13_ncr:1_{1FA56F03-7EC2-A946-AAEF-0BC62DF79D13}" xr6:coauthVersionLast="45" xr6:coauthVersionMax="45" xr10:uidLastSave="{00000000-0000-0000-0000-000000000000}"/>
  <bookViews>
    <workbookView xWindow="12420" yWindow="460" windowWidth="29300" windowHeight="283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7" i="1" l="1"/>
  <c r="L64" i="1"/>
  <c r="L65" i="1"/>
  <c r="L66" i="1"/>
  <c r="L63" i="1"/>
  <c r="L56" i="1"/>
  <c r="L53" i="1"/>
  <c r="L54" i="1"/>
  <c r="L55" i="1"/>
  <c r="L52" i="1"/>
  <c r="L42" i="1"/>
  <c r="L43" i="1"/>
  <c r="L44" i="1"/>
  <c r="L45" i="1"/>
  <c r="L41" i="1"/>
  <c r="L20" i="1"/>
  <c r="L34" i="1"/>
  <c r="M34" i="1" s="1"/>
  <c r="L33" i="1"/>
  <c r="M33" i="1" s="1"/>
  <c r="L32" i="1"/>
  <c r="M32" i="1" s="1"/>
  <c r="L31" i="1"/>
  <c r="M31" i="1" s="1"/>
  <c r="L30" i="1"/>
  <c r="L29" i="1"/>
  <c r="L28" i="1"/>
  <c r="M28" i="1" s="1"/>
  <c r="L27" i="1"/>
  <c r="M27" i="1" s="1"/>
  <c r="L26" i="1"/>
  <c r="M26" i="1" s="1"/>
  <c r="L13" i="1"/>
  <c r="L14" i="1"/>
  <c r="L15" i="1"/>
  <c r="L16" i="1"/>
  <c r="L17" i="1"/>
  <c r="L18" i="1"/>
  <c r="L19" i="1"/>
  <c r="L12" i="1"/>
  <c r="M30" i="1"/>
  <c r="M29" i="1"/>
  <c r="M45" i="1" l="1"/>
  <c r="M42" i="1"/>
  <c r="M43" i="1"/>
  <c r="M44" i="1"/>
  <c r="M41" i="1"/>
  <c r="M67" i="1" l="1"/>
  <c r="M64" i="1"/>
  <c r="M65" i="1"/>
  <c r="M66" i="1"/>
  <c r="M63" i="1"/>
  <c r="M53" i="1" l="1"/>
  <c r="M54" i="1"/>
  <c r="M55" i="1"/>
  <c r="M56" i="1"/>
  <c r="M52" i="1"/>
  <c r="M13" i="1" l="1"/>
  <c r="M14" i="1"/>
  <c r="M15" i="1"/>
  <c r="M16" i="1"/>
  <c r="M17" i="1"/>
  <c r="M18" i="1"/>
  <c r="M19" i="1"/>
  <c r="M20" i="1"/>
  <c r="M12" i="1"/>
  <c r="L73" i="1"/>
  <c r="M73" i="1" s="1"/>
  <c r="L74" i="1"/>
  <c r="M74" i="1" s="1"/>
  <c r="L75" i="1"/>
  <c r="M75" i="1" s="1"/>
  <c r="L76" i="1"/>
  <c r="M76" i="1" s="1"/>
  <c r="L72" i="1"/>
  <c r="M72" i="1" s="1"/>
  <c r="M78" i="1" l="1"/>
</calcChain>
</file>

<file path=xl/sharedStrings.xml><?xml version="1.0" encoding="utf-8"?>
<sst xmlns="http://schemas.openxmlformats.org/spreadsheetml/2006/main" count="264" uniqueCount="71">
  <si>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</si>
  <si>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</si>
  <si>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</si>
  <si>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</si>
  <si>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</si>
  <si>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</si>
  <si>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</si>
  <si>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</si>
  <si>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</si>
  <si>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</si>
  <si>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</si>
  <si>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</si>
  <si>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</si>
  <si>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</si>
  <si>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</si>
  <si>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</si>
  <si>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</si>
  <si>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</si>
  <si>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1:15.00</t>
    <phoneticPr fontId="2"/>
  </si>
  <si>
    <t>女子</t>
    <rPh sb="0" eb="2">
      <t>ジョシ</t>
    </rPh>
    <phoneticPr fontId="2"/>
  </si>
  <si>
    <t>0:20.15</t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</si>
  <si>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</si>
  <si>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</si>
  <si>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タイム入力</t>
    <rPh sb="3" eb="5">
      <t>ニュウリョク</t>
    </rPh>
    <phoneticPr fontId="2"/>
  </si>
  <si>
    <t>1:21.00</t>
    <phoneticPr fontId="2"/>
  </si>
  <si>
    <t>0:24.15</t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</si>
  <si>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</si>
  <si>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</si>
  <si>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</si>
  <si>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</si>
  <si>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1:59.15</t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</si>
  <si>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</si>
  <si>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</si>
  <si>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</si>
  <si>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</si>
  <si>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t>1:21.00</t>
  </si>
  <si>
    <t>0:24.15</t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</si>
  <si>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</si>
  <si>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</si>
  <si>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</si>
  <si>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マネキンキャリー50m</t>
  </si>
  <si>
    <t>ﾏﾈｷﾝｷｬﾘｰ･ｳｨｽﾞﾌｨﾝ100m</t>
  </si>
  <si>
    <t>ﾏﾈｷﾝﾄｳ･ｳｨｽﾞﾌｨﾝ100m</t>
  </si>
  <si>
    <t>キャンセル</t>
    <phoneticPr fontId="2"/>
  </si>
  <si>
    <r>
      <t>2021年1月22日（金）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※変更手数料の入金も22日（金）まで。（大会参加料と同様の口座に振込）</t>
    </r>
    <rPh sb="11" eb="12">
      <t>キン</t>
    </rPh>
    <rPh sb="36" eb="38">
      <t>ヘンコウ</t>
    </rPh>
    <rPh sb="38" eb="41">
      <t>テスウリョウ</t>
    </rPh>
    <rPh sb="42" eb="44">
      <t>ニュウキン</t>
    </rPh>
    <rPh sb="47" eb="48">
      <t>ニチ</t>
    </rPh>
    <rPh sb="49" eb="50">
      <t>キン</t>
    </rPh>
    <rPh sb="55" eb="57">
      <t>タイカイ</t>
    </rPh>
    <rPh sb="57" eb="60">
      <t>サンカリョウ</t>
    </rPh>
    <rPh sb="61" eb="63">
      <t>ドウヨウ</t>
    </rPh>
    <rPh sb="64" eb="66">
      <t>コウザ</t>
    </rPh>
    <rPh sb="67" eb="69">
      <t>フリコミ</t>
    </rPh>
    <phoneticPr fontId="2"/>
  </si>
  <si>
    <t>全日本ジュニア/ユース/マスターズ選手権大会2020（プール）</t>
    <rPh sb="0" eb="3">
      <t>ゼンニホン</t>
    </rPh>
    <rPh sb="17" eb="20">
      <t>センシュケン</t>
    </rPh>
    <rPh sb="20" eb="22">
      <t>タイカイ</t>
    </rPh>
    <phoneticPr fontId="2"/>
  </si>
  <si>
    <t>障害物ｽｲﾑ50m</t>
    <rPh sb="0" eb="3">
      <t>ショウガイブツ</t>
    </rPh>
    <phoneticPr fontId="1"/>
  </si>
  <si>
    <t>ｼﾞｭﾆｱﾁｭｰﾌﾞｽｲﾑ50m</t>
  </si>
  <si>
    <t>ｼﾞｭﾆｱﾁｭｰﾌﾞｽｲﾑ50m</t>
    <phoneticPr fontId="2"/>
  </si>
  <si>
    <t>ﾚｽｷｭｰﾁｭｰﾌﾞﾄｳ100m</t>
  </si>
  <si>
    <t>ﾚｽｷｭｰﾁｭｰﾌﾞﾄｳ100m</t>
    <phoneticPr fontId="2"/>
  </si>
  <si>
    <t>障害物ｽｲﾑ100m</t>
    <rPh sb="0" eb="3">
      <t>ショウガイブツ</t>
    </rPh>
    <phoneticPr fontId="2"/>
  </si>
  <si>
    <t>ﾏﾈｷﾝｷｬﾘｰ50m</t>
    <phoneticPr fontId="2"/>
  </si>
  <si>
    <t>ﾚｽｷｭｰﾁｭｰﾌﾞﾘﾚｰ4×50m</t>
    <phoneticPr fontId="2"/>
  </si>
  <si>
    <t>ﾗｲﾝｽﾛｰ10m</t>
    <phoneticPr fontId="2"/>
  </si>
  <si>
    <t>ﾗｲﾝｽﾛｰ12.5m</t>
  </si>
  <si>
    <t>ﾗｲﾝｽﾛｰ12.5m</t>
    <phoneticPr fontId="2"/>
  </si>
  <si>
    <t>ﾏﾈｷﾝﾘﾚｰ4×25m</t>
  </si>
  <si>
    <t>ﾏﾈｷﾝﾘﾚｰ4×25m</t>
    <phoneticPr fontId="2"/>
  </si>
  <si>
    <t>ﾒﾄﾞﾚｰﾘﾚｰ4×50m</t>
    <phoneticPr fontId="2"/>
  </si>
  <si>
    <t>B</t>
  </si>
  <si>
    <t>C</t>
  </si>
  <si>
    <t>中学生</t>
  </si>
  <si>
    <t>高校生</t>
  </si>
  <si>
    <t>■個人種目の変更又はキャンセル</t>
    <rPh sb="1" eb="3">
      <t>コジン</t>
    </rPh>
    <rPh sb="3" eb="5">
      <t>シュモク</t>
    </rPh>
    <rPh sb="6" eb="8">
      <t>ヘンコウ</t>
    </rPh>
    <rPh sb="8" eb="9">
      <t>マタ</t>
    </rPh>
    <phoneticPr fontId="2"/>
  </si>
  <si>
    <t>■チーム種目の変更又はキャンセル</t>
    <rPh sb="4" eb="6">
      <t>シュモク</t>
    </rPh>
    <rPh sb="7" eb="9">
      <t>ヘンコウ</t>
    </rPh>
    <rPh sb="9" eb="10">
      <t>マタ</t>
    </rPh>
    <phoneticPr fontId="2"/>
  </si>
  <si>
    <t>区分</t>
    <rPh sb="0" eb="2">
      <t>クブン</t>
    </rPh>
    <phoneticPr fontId="2"/>
  </si>
  <si>
    <t>小学1.2年生</t>
  </si>
  <si>
    <t>マスターズ</t>
  </si>
  <si>
    <t>ﾁｰﾑ種目に複数参加の場合はｱﾙﾌｧﾍﾞｯﾄ選択</t>
    <rPh sb="3" eb="5">
      <t>シュモク</t>
    </rPh>
    <rPh sb="6" eb="8">
      <t>フクスウ</t>
    </rPh>
    <rPh sb="8" eb="10">
      <t>サンカ</t>
    </rPh>
    <rPh sb="11" eb="13">
      <t>バアイ</t>
    </rPh>
    <rPh sb="22" eb="24">
      <t>センタク</t>
    </rPh>
    <phoneticPr fontId="2"/>
  </si>
  <si>
    <t>障害物ﾘﾚｰ4×50m</t>
    <rPh sb="0" eb="3">
      <t>ショウガイブツ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</si>
</sst>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 style="thin">
        <color indexed="64"/>
      </diagonal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14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5" borderId="3" xfId="0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left" vertical="center"/>
    </xf>
    <xf numFmtId="0" fontId="9" fillId="5" borderId="5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center" vertical="center"/>
    </xf>
    <xf numFmtId="49" fontId="0" fillId="5" borderId="1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2" fillId="0" borderId="9" xfId="0" applyFont="1" applyBorder="1" applyAlignment="1" applyProtection="1">
      <alignment vertical="center"/>
    </xf>
    <xf numFmtId="0" fontId="14" fillId="2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>
      <alignment horizontal="left" vertical="center"/>
    </xf>
    <xf numFmtId="0" fontId="18" fillId="7" borderId="0" xfId="0" applyFont="1" applyFill="1" applyAlignment="1" applyProtection="1">
      <alignment horizontal="right" vertical="center"/>
    </xf>
    <xf numFmtId="0" fontId="3" fillId="7" borderId="0" xfId="0" applyFont="1" applyFill="1" applyBorder="1" applyAlignment="1" applyProtection="1">
      <alignment vertical="center" shrinkToFit="1"/>
    </xf>
    <xf numFmtId="0" fontId="3" fillId="7" borderId="7" xfId="0" applyFont="1" applyFill="1" applyBorder="1" applyAlignment="1" applyProtection="1">
      <alignment horizontal="center" vertical="center" shrinkToFit="1"/>
    </xf>
    <xf numFmtId="0" fontId="3" fillId="7" borderId="7" xfId="0" applyFont="1" applyFill="1" applyBorder="1" applyAlignment="1" applyProtection="1">
      <alignment horizontal="left" vertical="center" shrinkToFit="1"/>
    </xf>
    <xf numFmtId="0" fontId="19" fillId="7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8" fillId="7" borderId="10" xfId="0" applyFont="1" applyFill="1" applyBorder="1" applyAlignment="1" applyProtection="1">
      <alignment horizontal="right" vertical="center"/>
    </xf>
    <xf numFmtId="0" fontId="24" fillId="7" borderId="0" xfId="0" applyFont="1" applyFill="1" applyBorder="1" applyAlignment="1" applyProtection="1">
      <alignment vertical="center" shrinkToFit="1"/>
    </xf>
    <xf numFmtId="0" fontId="26" fillId="7" borderId="0" xfId="0" applyFont="1" applyFill="1" applyBorder="1" applyAlignment="1" applyProtection="1">
      <alignment horizontal="right" vertical="center" shrinkToFit="1"/>
    </xf>
    <xf numFmtId="0" fontId="0" fillId="5" borderId="20" xfId="0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left" vertical="center"/>
    </xf>
    <xf numFmtId="0" fontId="13" fillId="5" borderId="21" xfId="0" applyFont="1" applyFill="1" applyBorder="1" applyAlignment="1" applyProtection="1">
      <alignment horizontal="left" vertical="center"/>
    </xf>
    <xf numFmtId="49" fontId="0" fillId="5" borderId="11" xfId="0" applyNumberFormat="1" applyFill="1" applyBorder="1" applyAlignment="1" applyProtection="1">
      <alignment horizontal="center" vertical="center"/>
    </xf>
    <xf numFmtId="49" fontId="0" fillId="8" borderId="19" xfId="0" applyNumberFormat="1" applyFill="1" applyBorder="1" applyAlignment="1" applyProtection="1">
      <alignment horizontal="center" vertical="center"/>
      <protection locked="0"/>
    </xf>
    <xf numFmtId="0" fontId="11" fillId="8" borderId="19" xfId="0" applyFont="1" applyFill="1" applyBorder="1" applyAlignment="1" applyProtection="1">
      <alignment vertical="center"/>
      <protection locked="0"/>
    </xf>
    <xf numFmtId="0" fontId="12" fillId="8" borderId="19" xfId="0" applyFont="1" applyFill="1" applyBorder="1" applyAlignment="1" applyProtection="1">
      <alignment vertical="center"/>
      <protection locked="0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9" borderId="15" xfId="0" applyFill="1" applyBorder="1" applyAlignment="1" applyProtection="1">
      <alignment horizontal="center" vertical="center"/>
    </xf>
    <xf numFmtId="0" fontId="0" fillId="9" borderId="25" xfId="0" applyFill="1" applyBorder="1" applyAlignment="1" applyProtection="1">
      <alignment horizontal="center" vertical="center"/>
    </xf>
    <xf numFmtId="0" fontId="0" fillId="9" borderId="26" xfId="0" applyFill="1" applyBorder="1" applyAlignment="1" applyProtection="1">
      <alignment horizontal="center" vertical="center"/>
    </xf>
    <xf numFmtId="0" fontId="12" fillId="8" borderId="19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</xf>
    <xf numFmtId="0" fontId="0" fillId="9" borderId="1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/>
    </xf>
    <xf numFmtId="0" fontId="27" fillId="2" borderId="11" xfId="0" applyFont="1" applyFill="1" applyBorder="1" applyAlignment="1" applyProtection="1">
      <alignment horizontal="center" vertical="center" wrapText="1"/>
    </xf>
    <xf numFmtId="0" fontId="27" fillId="2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left" vertical="center" wrapText="1"/>
      <protection locked="0"/>
    </xf>
    <xf numFmtId="0" fontId="21" fillId="7" borderId="0" xfId="0" applyFont="1" applyFill="1" applyAlignment="1" applyProtection="1">
      <alignment horizontal="right" vertical="center"/>
    </xf>
    <xf numFmtId="0" fontId="21" fillId="7" borderId="0" xfId="0" applyFont="1" applyFill="1" applyBorder="1" applyAlignment="1" applyProtection="1">
      <alignment horizontal="right" vertical="center"/>
    </xf>
    <xf numFmtId="0" fontId="22" fillId="4" borderId="2" xfId="0" applyFont="1" applyFill="1" applyBorder="1" applyAlignment="1" applyProtection="1">
      <alignment horizontal="center" vertical="center" wrapText="1" shrinkToFit="1"/>
    </xf>
    <xf numFmtId="0" fontId="22" fillId="4" borderId="2" xfId="0" applyFont="1" applyFill="1" applyBorder="1" applyAlignment="1" applyProtection="1">
      <alignment horizontal="center" vertical="center" shrinkToFit="1"/>
    </xf>
    <xf numFmtId="0" fontId="0" fillId="2" borderId="6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left" vertical="center" wrapText="1"/>
    </xf>
    <xf numFmtId="0" fontId="0" fillId="5" borderId="23" xfId="0" applyFill="1" applyBorder="1" applyAlignment="1" applyProtection="1">
      <alignment horizontal="left" vertical="center" wrapText="1"/>
    </xf>
    <xf numFmtId="0" fontId="0" fillId="5" borderId="6" xfId="0" applyFill="1" applyBorder="1" applyAlignment="1" applyProtection="1">
      <alignment horizontal="left" vertical="center" wrapText="1"/>
    </xf>
    <xf numFmtId="0" fontId="25" fillId="6" borderId="16" xfId="0" applyFont="1" applyFill="1" applyBorder="1" applyAlignment="1" applyProtection="1">
      <alignment horizontal="center" vertical="center"/>
    </xf>
    <xf numFmtId="0" fontId="25" fillId="6" borderId="17" xfId="0" applyFont="1" applyFill="1" applyBorder="1" applyAlignment="1" applyProtection="1">
      <alignment horizontal="center" vertical="center"/>
    </xf>
    <xf numFmtId="0" fontId="25" fillId="6" borderId="18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right" vertical="center" shrinkToFit="1"/>
    </xf>
    <xf numFmtId="0" fontId="13" fillId="7" borderId="0" xfId="0" applyFont="1" applyFill="1" applyAlignment="1" applyProtection="1">
      <alignment horizontal="center" vertical="top"/>
    </xf>
    <xf numFmtId="0" fontId="24" fillId="8" borderId="19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90219</xdr:colOff>
      <xdr:row>58</xdr:row>
      <xdr:rowOff>80818</xdr:rowOff>
    </xdr:from>
    <xdr:to>
      <xdr:col>7</xdr:col>
      <xdr:colOff>894938</xdr:colOff>
      <xdr:row>66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76363</xdr:colOff>
      <xdr:row>47</xdr:row>
      <xdr:rowOff>99785</xdr:rowOff>
    </xdr:from>
    <xdr:to>
      <xdr:col>7</xdr:col>
      <xdr:colOff>881082</xdr:colOff>
      <xdr:row>55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85434</xdr:colOff>
      <xdr:row>36</xdr:row>
      <xdr:rowOff>81644</xdr:rowOff>
    </xdr:from>
    <xdr:to>
      <xdr:col>7</xdr:col>
      <xdr:colOff>890153</xdr:colOff>
      <xdr:row>44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2"/>
  <sheetViews>
    <sheetView showGridLines="0" tabSelected="1" view="pageBreakPreview" zoomScaleNormal="70" zoomScaleSheetLayoutView="100" workbookViewId="0">
      <selection activeCell="H6" sqref="H6:M6"/>
    </sheetView>
  </sheetViews>
  <sheetFormatPr baseColWidth="10" defaultColWidth="8.5" defaultRowHeight="18"/>
  <cols>
    <col min="1" max="1" width="6.5" style="1" bestFit="1" customWidth="1"/>
    <col min="2" max="2" width="8.5" style="1"/>
    <col min="3" max="3" width="13.33203125" style="1" customWidth="1"/>
    <col min="4" max="4" width="8.5" style="1"/>
    <col min="5" max="5" width="13.33203125" style="1" customWidth="1"/>
    <col min="6" max="6" width="15.83203125" style="1" customWidth="1"/>
    <col min="7" max="7" width="46.5" style="1" customWidth="1"/>
    <col min="8" max="8" width="12.33203125" style="21" customWidth="1"/>
    <col min="9" max="9" width="46.5" style="1" customWidth="1"/>
    <col min="10" max="10" width="8" style="1" customWidth="1"/>
    <col min="11" max="11" width="15.5" style="1" customWidth="1"/>
    <col min="12" max="12" width="17" style="1" hidden="1" customWidth="1"/>
    <col min="13" max="13" width="19" style="1" customWidth="1"/>
    <col min="14" max="14" width="8.5" style="1" hidden="1" customWidth="1"/>
    <col min="15" max="15" width="29" style="1" hidden="1" customWidth="1"/>
    <col min="16" max="16" width="8.5" style="1" hidden="1" customWidth="1"/>
    <col min="17" max="21" width="8.5" style="1" customWidth="1"/>
    <col min="22" max="16384" width="8.5" style="1"/>
  </cols>
  <sheetData>
    <row r="1" spans="1:16" ht="5" customHeight="1" thickBot="1"/>
    <row r="2" spans="1:16" ht="82" customHeight="1" thickBot="1">
      <c r="A2" s="71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6" ht="21.5" customHeight="1">
      <c r="B3" s="23"/>
      <c r="C3" s="23"/>
      <c r="D3" s="23"/>
      <c r="E3" s="23"/>
      <c r="F3" s="23"/>
      <c r="G3" s="23"/>
      <c r="H3" s="24"/>
      <c r="I3" s="23"/>
      <c r="J3" s="23"/>
      <c r="K3" s="23"/>
      <c r="L3" s="23"/>
      <c r="M3" s="25"/>
    </row>
    <row r="4" spans="1:16" ht="76.5" customHeight="1">
      <c r="B4" s="23"/>
      <c r="C4" s="23"/>
      <c r="D4" s="74" t="s">
        <v>1</v>
      </c>
      <c r="E4" s="74"/>
      <c r="F4" s="74"/>
      <c r="G4" s="65" t="s">
        <v>44</v>
      </c>
      <c r="H4" s="66"/>
      <c r="I4" s="66"/>
      <c r="J4" s="66"/>
      <c r="K4" s="66"/>
      <c r="L4" s="66"/>
      <c r="M4" s="66"/>
    </row>
    <row r="5" spans="1:16" s="2" customFormat="1" ht="12.75" customHeight="1" thickBot="1">
      <c r="B5" s="26"/>
      <c r="C5" s="26"/>
      <c r="D5" s="26"/>
      <c r="E5" s="26"/>
      <c r="F5" s="26"/>
      <c r="G5" s="27"/>
      <c r="H5" s="28"/>
      <c r="I5" s="27"/>
      <c r="J5" s="27"/>
      <c r="K5" s="27"/>
      <c r="L5" s="27"/>
      <c r="M5" s="27"/>
    </row>
    <row r="6" spans="1:16" ht="76.5" customHeight="1" thickTop="1" thickBot="1">
      <c r="B6" s="32"/>
      <c r="C6" s="32"/>
      <c r="D6" s="32"/>
      <c r="E6" s="32"/>
      <c r="F6" s="32"/>
      <c r="G6" s="33" t="s">
        <v>39</v>
      </c>
      <c r="H6" s="76"/>
      <c r="I6" s="76"/>
      <c r="J6" s="76"/>
      <c r="K6" s="76"/>
      <c r="L6" s="76"/>
      <c r="M6" s="76"/>
    </row>
    <row r="7" spans="1:16" ht="19.5" customHeight="1" thickTop="1">
      <c r="B7" s="23"/>
      <c r="C7" s="23"/>
      <c r="D7" s="23"/>
      <c r="E7" s="23"/>
      <c r="F7" s="23"/>
      <c r="G7" s="23"/>
      <c r="H7" s="24"/>
      <c r="I7" s="23"/>
      <c r="J7" s="23"/>
      <c r="K7" s="23"/>
      <c r="L7" s="23"/>
      <c r="M7" s="23"/>
    </row>
    <row r="8" spans="1:16" ht="27">
      <c r="B8" s="29" t="s">
        <v>64</v>
      </c>
      <c r="C8" s="30"/>
      <c r="D8" s="30"/>
      <c r="E8" s="30"/>
      <c r="F8" s="30"/>
      <c r="G8" s="23"/>
      <c r="H8" s="24"/>
      <c r="I8" s="23"/>
      <c r="J8" s="23"/>
      <c r="K8" s="23"/>
      <c r="L8" s="23"/>
      <c r="M8" s="23"/>
    </row>
    <row r="9" spans="1:16" ht="21" customHeight="1">
      <c r="B9" s="51" t="s">
        <v>0</v>
      </c>
      <c r="C9" s="51" t="s">
        <v>66</v>
      </c>
      <c r="D9" s="51" t="s">
        <v>5</v>
      </c>
      <c r="E9" s="54" t="s">
        <v>6</v>
      </c>
      <c r="F9" s="52"/>
      <c r="G9" s="58" t="s">
        <v>21</v>
      </c>
      <c r="H9" s="59"/>
      <c r="I9" s="60" t="s">
        <v>22</v>
      </c>
      <c r="J9" s="51"/>
      <c r="K9" s="51"/>
      <c r="L9" s="51"/>
      <c r="M9" s="50" t="s">
        <v>26</v>
      </c>
    </row>
    <row r="10" spans="1:16" ht="20.25" customHeight="1">
      <c r="B10" s="51"/>
      <c r="C10" s="51"/>
      <c r="D10" s="51"/>
      <c r="E10" s="55"/>
      <c r="F10" s="53"/>
      <c r="G10" s="44" t="s">
        <v>17</v>
      </c>
      <c r="H10" s="3"/>
      <c r="I10" s="4" t="s">
        <v>17</v>
      </c>
      <c r="J10" s="45"/>
      <c r="K10" s="42" t="s">
        <v>23</v>
      </c>
      <c r="L10" s="5" t="s">
        <v>3</v>
      </c>
      <c r="M10" s="51"/>
      <c r="O10" s="1" t="s">
        <v>15</v>
      </c>
      <c r="P10" s="1">
        <v>0</v>
      </c>
    </row>
    <row r="11" spans="1:16" ht="23.5" customHeight="1" thickBot="1">
      <c r="A11" s="6" t="s">
        <v>16</v>
      </c>
      <c r="B11" s="7" t="s">
        <v>7</v>
      </c>
      <c r="C11" s="7" t="s">
        <v>62</v>
      </c>
      <c r="D11" s="7">
        <v>234</v>
      </c>
      <c r="E11" s="7" t="s">
        <v>8</v>
      </c>
      <c r="F11" s="47"/>
      <c r="G11" s="8" t="s">
        <v>40</v>
      </c>
      <c r="H11" s="9" t="s">
        <v>11</v>
      </c>
      <c r="I11" s="10" t="s">
        <v>49</v>
      </c>
      <c r="J11" s="11" t="s">
        <v>10</v>
      </c>
      <c r="K11" s="12" t="s">
        <v>35</v>
      </c>
      <c r="L11" s="12" t="s">
        <v>18</v>
      </c>
      <c r="M11" s="13">
        <v>3000</v>
      </c>
      <c r="O11" s="1" t="s">
        <v>46</v>
      </c>
      <c r="P11" s="1">
        <v>1</v>
      </c>
    </row>
    <row r="12" spans="1:16" ht="23.5" customHeight="1" thickTop="1" thickBot="1">
      <c r="B12" s="41"/>
      <c r="C12" s="38"/>
      <c r="D12" s="38"/>
      <c r="E12" s="41"/>
      <c r="F12" s="48"/>
      <c r="G12" s="39" t="s">
        <v>15</v>
      </c>
      <c r="H12" s="15" t="s">
        <v>12</v>
      </c>
      <c r="I12" s="39" t="s">
        <v>15</v>
      </c>
      <c r="J12" s="16" t="s">
        <v>10</v>
      </c>
      <c r="K12" s="38"/>
      <c r="L12" s="17">
        <f>VLOOKUP(I12,$O$10:$P$18,2,FALSE)</f>
        <v>0</v>
      </c>
      <c r="M12" s="18">
        <f>L12*3000</f>
        <v>0</v>
      </c>
      <c r="O12" s="1" t="s">
        <v>51</v>
      </c>
      <c r="P12" s="1">
        <v>1</v>
      </c>
    </row>
    <row r="13" spans="1:16" ht="23.5" customHeight="1" thickTop="1" thickBot="1">
      <c r="B13" s="41"/>
      <c r="C13" s="38"/>
      <c r="D13" s="38"/>
      <c r="E13" s="41"/>
      <c r="F13" s="48"/>
      <c r="G13" s="40" t="s">
        <v>15</v>
      </c>
      <c r="H13" s="15" t="s">
        <v>12</v>
      </c>
      <c r="I13" s="40" t="s">
        <v>15</v>
      </c>
      <c r="J13" s="16" t="s">
        <v>10</v>
      </c>
      <c r="K13" s="38"/>
      <c r="L13" s="17">
        <f t="shared" ref="L13:L19" si="0">VLOOKUP(I13,$O$10:$P$18,2,FALSE)</f>
        <v>0</v>
      </c>
      <c r="M13" s="18">
        <f t="shared" ref="M13:M20" si="1">L13*3000</f>
        <v>0</v>
      </c>
      <c r="O13" s="1" t="s">
        <v>48</v>
      </c>
      <c r="P13" s="1">
        <v>1</v>
      </c>
    </row>
    <row r="14" spans="1:16" ht="23.5" customHeight="1" thickTop="1" thickBot="1">
      <c r="B14" s="41"/>
      <c r="C14" s="38"/>
      <c r="D14" s="38"/>
      <c r="E14" s="41"/>
      <c r="F14" s="48"/>
      <c r="G14" s="40" t="s">
        <v>15</v>
      </c>
      <c r="H14" s="15" t="s">
        <v>12</v>
      </c>
      <c r="I14" s="40" t="s">
        <v>15</v>
      </c>
      <c r="J14" s="16" t="s">
        <v>10</v>
      </c>
      <c r="K14" s="38"/>
      <c r="L14" s="17">
        <f t="shared" si="0"/>
        <v>0</v>
      </c>
      <c r="M14" s="18">
        <f t="shared" si="1"/>
        <v>0</v>
      </c>
      <c r="O14" s="1" t="s">
        <v>50</v>
      </c>
      <c r="P14" s="1">
        <v>1</v>
      </c>
    </row>
    <row r="15" spans="1:16" ht="23.5" customHeight="1" thickTop="1" thickBot="1">
      <c r="B15" s="41"/>
      <c r="C15" s="38"/>
      <c r="D15" s="38"/>
      <c r="E15" s="41"/>
      <c r="F15" s="48"/>
      <c r="G15" s="40" t="s">
        <v>15</v>
      </c>
      <c r="H15" s="15" t="s">
        <v>12</v>
      </c>
      <c r="I15" s="40" t="s">
        <v>15</v>
      </c>
      <c r="J15" s="16" t="s">
        <v>10</v>
      </c>
      <c r="K15" s="38"/>
      <c r="L15" s="17">
        <f t="shared" si="0"/>
        <v>0</v>
      </c>
      <c r="M15" s="18">
        <f t="shared" si="1"/>
        <v>0</v>
      </c>
      <c r="O15" s="1" t="s">
        <v>52</v>
      </c>
      <c r="P15" s="1">
        <v>1</v>
      </c>
    </row>
    <row r="16" spans="1:16" ht="23.5" customHeight="1" thickTop="1" thickBot="1">
      <c r="B16" s="41"/>
      <c r="C16" s="38"/>
      <c r="D16" s="38"/>
      <c r="E16" s="41"/>
      <c r="F16" s="48"/>
      <c r="G16" s="40" t="s">
        <v>15</v>
      </c>
      <c r="H16" s="15" t="s">
        <v>12</v>
      </c>
      <c r="I16" s="40" t="s">
        <v>15</v>
      </c>
      <c r="J16" s="16" t="s">
        <v>10</v>
      </c>
      <c r="K16" s="38"/>
      <c r="L16" s="17">
        <f t="shared" si="0"/>
        <v>0</v>
      </c>
      <c r="M16" s="18">
        <f t="shared" si="1"/>
        <v>0</v>
      </c>
      <c r="O16" s="1" t="s">
        <v>41</v>
      </c>
      <c r="P16" s="1">
        <v>1</v>
      </c>
    </row>
    <row r="17" spans="1:16" ht="23.5" customHeight="1" thickTop="1" thickBot="1">
      <c r="B17" s="41"/>
      <c r="C17" s="38"/>
      <c r="D17" s="38"/>
      <c r="E17" s="41"/>
      <c r="F17" s="48"/>
      <c r="G17" s="40" t="s">
        <v>15</v>
      </c>
      <c r="H17" s="15" t="s">
        <v>12</v>
      </c>
      <c r="I17" s="40" t="s">
        <v>15</v>
      </c>
      <c r="J17" s="16" t="s">
        <v>10</v>
      </c>
      <c r="K17" s="38"/>
      <c r="L17" s="17">
        <f t="shared" si="0"/>
        <v>0</v>
      </c>
      <c r="M17" s="18">
        <f t="shared" si="1"/>
        <v>0</v>
      </c>
      <c r="O17" s="1" t="s">
        <v>42</v>
      </c>
      <c r="P17" s="1">
        <v>1</v>
      </c>
    </row>
    <row r="18" spans="1:16" ht="23.5" customHeight="1" thickTop="1" thickBot="1">
      <c r="B18" s="41"/>
      <c r="C18" s="38"/>
      <c r="D18" s="38"/>
      <c r="E18" s="41"/>
      <c r="F18" s="48"/>
      <c r="G18" s="40" t="s">
        <v>15</v>
      </c>
      <c r="H18" s="15" t="s">
        <v>12</v>
      </c>
      <c r="I18" s="40" t="s">
        <v>15</v>
      </c>
      <c r="J18" s="16" t="s">
        <v>10</v>
      </c>
      <c r="K18" s="38"/>
      <c r="L18" s="17">
        <f t="shared" si="0"/>
        <v>0</v>
      </c>
      <c r="M18" s="18">
        <f t="shared" si="1"/>
        <v>0</v>
      </c>
      <c r="O18" s="1" t="s">
        <v>43</v>
      </c>
      <c r="P18" s="1">
        <v>0</v>
      </c>
    </row>
    <row r="19" spans="1:16" ht="23.5" customHeight="1" thickTop="1" thickBot="1">
      <c r="B19" s="41"/>
      <c r="C19" s="38"/>
      <c r="D19" s="38"/>
      <c r="E19" s="41"/>
      <c r="F19" s="48"/>
      <c r="G19" s="40" t="s">
        <v>15</v>
      </c>
      <c r="H19" s="15" t="s">
        <v>12</v>
      </c>
      <c r="I19" s="40" t="s">
        <v>15</v>
      </c>
      <c r="J19" s="16" t="s">
        <v>10</v>
      </c>
      <c r="K19" s="38"/>
      <c r="L19" s="17">
        <f t="shared" si="0"/>
        <v>0</v>
      </c>
      <c r="M19" s="18">
        <f t="shared" si="1"/>
        <v>0</v>
      </c>
    </row>
    <row r="20" spans="1:16" ht="23.5" customHeight="1" thickTop="1" thickBot="1">
      <c r="B20" s="41"/>
      <c r="C20" s="38"/>
      <c r="D20" s="38"/>
      <c r="E20" s="41"/>
      <c r="F20" s="48"/>
      <c r="G20" s="40" t="s">
        <v>15</v>
      </c>
      <c r="H20" s="15" t="s">
        <v>12</v>
      </c>
      <c r="I20" s="40" t="s">
        <v>15</v>
      </c>
      <c r="J20" s="16" t="s">
        <v>10</v>
      </c>
      <c r="K20" s="38"/>
      <c r="L20" s="17">
        <f>VLOOKUP(I20,$O$10:$P$18,2,FALSE)</f>
        <v>0</v>
      </c>
      <c r="M20" s="18">
        <f t="shared" si="1"/>
        <v>0</v>
      </c>
    </row>
    <row r="21" spans="1:16" ht="23.5" customHeight="1" thickTop="1">
      <c r="B21" s="23"/>
      <c r="C21" s="23"/>
      <c r="D21" s="23"/>
      <c r="E21" s="23"/>
      <c r="F21" s="23"/>
      <c r="G21" s="23"/>
      <c r="H21" s="24"/>
      <c r="I21" s="23"/>
      <c r="J21" s="23"/>
      <c r="K21" s="23"/>
      <c r="L21" s="23"/>
      <c r="M21" s="23"/>
    </row>
    <row r="22" spans="1:16" ht="19.5" customHeight="1">
      <c r="B22" s="29" t="s">
        <v>65</v>
      </c>
      <c r="C22" s="30"/>
      <c r="D22" s="30"/>
      <c r="E22" s="30"/>
      <c r="F22" s="30"/>
      <c r="G22" s="23"/>
      <c r="H22" s="24"/>
      <c r="I22" s="23"/>
      <c r="J22" s="23"/>
      <c r="K22" s="23"/>
      <c r="L22" s="23"/>
      <c r="M22" s="23"/>
    </row>
    <row r="23" spans="1:16" ht="22.5" customHeight="1">
      <c r="B23" s="51" t="s">
        <v>0</v>
      </c>
      <c r="C23" s="56" t="s">
        <v>66</v>
      </c>
      <c r="D23" s="52"/>
      <c r="E23" s="54" t="s">
        <v>33</v>
      </c>
      <c r="F23" s="56" t="s">
        <v>69</v>
      </c>
      <c r="G23" s="58" t="s">
        <v>21</v>
      </c>
      <c r="H23" s="59"/>
      <c r="I23" s="60" t="s">
        <v>22</v>
      </c>
      <c r="J23" s="51"/>
      <c r="K23" s="51"/>
      <c r="L23" s="51"/>
      <c r="M23" s="50" t="s">
        <v>26</v>
      </c>
    </row>
    <row r="24" spans="1:16" ht="21" customHeight="1">
      <c r="B24" s="51"/>
      <c r="C24" s="57"/>
      <c r="D24" s="53"/>
      <c r="E24" s="55"/>
      <c r="F24" s="57"/>
      <c r="G24" s="44" t="s">
        <v>17</v>
      </c>
      <c r="H24" s="3"/>
      <c r="I24" s="4" t="s">
        <v>17</v>
      </c>
      <c r="J24" s="45"/>
      <c r="K24" s="42" t="s">
        <v>23</v>
      </c>
      <c r="L24" s="5" t="s">
        <v>3</v>
      </c>
      <c r="M24" s="51"/>
    </row>
    <row r="25" spans="1:16" ht="20.25" customHeight="1" thickBot="1">
      <c r="A25" s="6" t="s">
        <v>16</v>
      </c>
      <c r="B25" s="34" t="s">
        <v>19</v>
      </c>
      <c r="C25" s="34" t="s">
        <v>63</v>
      </c>
      <c r="D25" s="47"/>
      <c r="E25" s="34" t="s">
        <v>9</v>
      </c>
      <c r="F25" s="34" t="s">
        <v>60</v>
      </c>
      <c r="G25" s="35" t="s">
        <v>57</v>
      </c>
      <c r="H25" s="9" t="s">
        <v>11</v>
      </c>
      <c r="I25" s="36" t="s">
        <v>55</v>
      </c>
      <c r="J25" s="11" t="s">
        <v>10</v>
      </c>
      <c r="K25" s="37" t="s">
        <v>36</v>
      </c>
      <c r="L25" s="12" t="s">
        <v>20</v>
      </c>
      <c r="M25" s="13">
        <v>3000</v>
      </c>
      <c r="O25" s="1" t="s">
        <v>15</v>
      </c>
      <c r="P25" s="1">
        <v>0</v>
      </c>
    </row>
    <row r="26" spans="1:16" ht="23.5" customHeight="1" thickTop="1" thickBot="1">
      <c r="B26" s="41"/>
      <c r="C26" s="41"/>
      <c r="D26" s="48"/>
      <c r="E26" s="41"/>
      <c r="F26" s="41"/>
      <c r="G26" s="39" t="s">
        <v>15</v>
      </c>
      <c r="H26" s="15" t="s">
        <v>12</v>
      </c>
      <c r="I26" s="39" t="s">
        <v>15</v>
      </c>
      <c r="J26" s="16" t="s">
        <v>10</v>
      </c>
      <c r="K26" s="38"/>
      <c r="L26" s="17">
        <f>VLOOKUP(I26,$O$25:$P$32,2,FALSE)</f>
        <v>0</v>
      </c>
      <c r="M26" s="18">
        <f>L26*3000</f>
        <v>0</v>
      </c>
      <c r="O26" s="1" t="s">
        <v>70</v>
      </c>
      <c r="P26" s="1">
        <v>1</v>
      </c>
    </row>
    <row r="27" spans="1:16" ht="23.5" customHeight="1" thickTop="1" thickBot="1">
      <c r="B27" s="41"/>
      <c r="C27" s="41"/>
      <c r="D27" s="48"/>
      <c r="E27" s="41"/>
      <c r="F27" s="41"/>
      <c r="G27" s="40" t="s">
        <v>15</v>
      </c>
      <c r="H27" s="15" t="s">
        <v>12</v>
      </c>
      <c r="I27" s="40" t="s">
        <v>15</v>
      </c>
      <c r="J27" s="16" t="s">
        <v>10</v>
      </c>
      <c r="K27" s="38"/>
      <c r="L27" s="17">
        <f t="shared" ref="L27:L34" si="2">VLOOKUP(I27,$O$25:$P$32,2,FALSE)</f>
        <v>0</v>
      </c>
      <c r="M27" s="18">
        <f t="shared" ref="M27:M34" si="3">L27*3000</f>
        <v>0</v>
      </c>
      <c r="O27" s="1" t="s">
        <v>53</v>
      </c>
      <c r="P27" s="1">
        <v>1</v>
      </c>
    </row>
    <row r="28" spans="1:16" ht="23.5" customHeight="1" thickTop="1" thickBot="1">
      <c r="B28" s="41"/>
      <c r="C28" s="41"/>
      <c r="D28" s="48"/>
      <c r="E28" s="41"/>
      <c r="F28" s="41"/>
      <c r="G28" s="40" t="s">
        <v>15</v>
      </c>
      <c r="H28" s="15" t="s">
        <v>12</v>
      </c>
      <c r="I28" s="40" t="s">
        <v>15</v>
      </c>
      <c r="J28" s="16" t="s">
        <v>10</v>
      </c>
      <c r="K28" s="38"/>
      <c r="L28" s="17">
        <f t="shared" si="2"/>
        <v>0</v>
      </c>
      <c r="M28" s="18">
        <f t="shared" si="3"/>
        <v>0</v>
      </c>
      <c r="O28" s="1" t="s">
        <v>54</v>
      </c>
      <c r="P28" s="1">
        <v>1</v>
      </c>
    </row>
    <row r="29" spans="1:16" ht="23.5" customHeight="1" thickTop="1" thickBot="1">
      <c r="B29" s="41"/>
      <c r="C29" s="41"/>
      <c r="D29" s="48"/>
      <c r="E29" s="41"/>
      <c r="F29" s="41"/>
      <c r="G29" s="40" t="s">
        <v>15</v>
      </c>
      <c r="H29" s="15" t="s">
        <v>12</v>
      </c>
      <c r="I29" s="40" t="s">
        <v>15</v>
      </c>
      <c r="J29" s="16" t="s">
        <v>10</v>
      </c>
      <c r="K29" s="38"/>
      <c r="L29" s="17">
        <f t="shared" si="2"/>
        <v>0</v>
      </c>
      <c r="M29" s="18">
        <f t="shared" si="3"/>
        <v>0</v>
      </c>
      <c r="O29" s="1" t="s">
        <v>56</v>
      </c>
      <c r="P29" s="1">
        <v>1</v>
      </c>
    </row>
    <row r="30" spans="1:16" ht="23.5" customHeight="1" thickTop="1" thickBot="1">
      <c r="B30" s="41"/>
      <c r="C30" s="41"/>
      <c r="D30" s="48"/>
      <c r="E30" s="41"/>
      <c r="F30" s="41"/>
      <c r="G30" s="40" t="s">
        <v>15</v>
      </c>
      <c r="H30" s="15" t="s">
        <v>12</v>
      </c>
      <c r="I30" s="40" t="s">
        <v>15</v>
      </c>
      <c r="J30" s="16" t="s">
        <v>10</v>
      </c>
      <c r="K30" s="38"/>
      <c r="L30" s="17">
        <f t="shared" si="2"/>
        <v>0</v>
      </c>
      <c r="M30" s="18">
        <f t="shared" si="3"/>
        <v>0</v>
      </c>
      <c r="O30" s="1" t="s">
        <v>58</v>
      </c>
      <c r="P30" s="1">
        <v>1</v>
      </c>
    </row>
    <row r="31" spans="1:16" ht="23.5" customHeight="1" thickTop="1" thickBot="1">
      <c r="B31" s="41"/>
      <c r="C31" s="41"/>
      <c r="D31" s="48"/>
      <c r="E31" s="41"/>
      <c r="F31" s="41"/>
      <c r="G31" s="40" t="s">
        <v>15</v>
      </c>
      <c r="H31" s="15" t="s">
        <v>12</v>
      </c>
      <c r="I31" s="40" t="s">
        <v>15</v>
      </c>
      <c r="J31" s="16" t="s">
        <v>10</v>
      </c>
      <c r="K31" s="38"/>
      <c r="L31" s="17">
        <f t="shared" si="2"/>
        <v>0</v>
      </c>
      <c r="M31" s="18">
        <f t="shared" si="3"/>
        <v>0</v>
      </c>
      <c r="O31" s="1" t="s">
        <v>59</v>
      </c>
      <c r="P31" s="1">
        <v>1</v>
      </c>
    </row>
    <row r="32" spans="1:16" ht="23.5" customHeight="1" thickTop="1" thickBot="1">
      <c r="B32" s="41"/>
      <c r="C32" s="41"/>
      <c r="D32" s="48"/>
      <c r="E32" s="41"/>
      <c r="F32" s="41"/>
      <c r="G32" s="40" t="s">
        <v>15</v>
      </c>
      <c r="H32" s="15" t="s">
        <v>12</v>
      </c>
      <c r="I32" s="40" t="s">
        <v>15</v>
      </c>
      <c r="J32" s="16" t="s">
        <v>10</v>
      </c>
      <c r="K32" s="38"/>
      <c r="L32" s="17">
        <f t="shared" si="2"/>
        <v>0</v>
      </c>
      <c r="M32" s="18">
        <f t="shared" si="3"/>
        <v>0</v>
      </c>
      <c r="O32" s="1" t="s">
        <v>43</v>
      </c>
      <c r="P32" s="1">
        <v>0</v>
      </c>
    </row>
    <row r="33" spans="1:16" ht="23.5" customHeight="1" thickTop="1" thickBot="1">
      <c r="B33" s="41"/>
      <c r="C33" s="41"/>
      <c r="D33" s="48"/>
      <c r="E33" s="41"/>
      <c r="F33" s="41"/>
      <c r="G33" s="40" t="s">
        <v>15</v>
      </c>
      <c r="H33" s="15" t="s">
        <v>12</v>
      </c>
      <c r="I33" s="40" t="s">
        <v>15</v>
      </c>
      <c r="J33" s="16" t="s">
        <v>10</v>
      </c>
      <c r="K33" s="38"/>
      <c r="L33" s="17">
        <f t="shared" si="2"/>
        <v>0</v>
      </c>
      <c r="M33" s="18">
        <f t="shared" si="3"/>
        <v>0</v>
      </c>
    </row>
    <row r="34" spans="1:16" ht="23.5" customHeight="1" thickTop="1" thickBot="1">
      <c r="B34" s="41"/>
      <c r="C34" s="41"/>
      <c r="D34" s="48"/>
      <c r="E34" s="41"/>
      <c r="F34" s="41"/>
      <c r="G34" s="40" t="s">
        <v>15</v>
      </c>
      <c r="H34" s="15" t="s">
        <v>12</v>
      </c>
      <c r="I34" s="40" t="s">
        <v>15</v>
      </c>
      <c r="J34" s="16" t="s">
        <v>10</v>
      </c>
      <c r="K34" s="38"/>
      <c r="L34" s="17">
        <f t="shared" si="2"/>
        <v>0</v>
      </c>
      <c r="M34" s="18">
        <f t="shared" si="3"/>
        <v>0</v>
      </c>
    </row>
    <row r="35" spans="1:16" ht="23.5" customHeight="1" thickTop="1">
      <c r="B35" s="23"/>
      <c r="C35" s="23"/>
      <c r="D35" s="23"/>
      <c r="E35" s="23"/>
      <c r="F35" s="23"/>
      <c r="G35" s="23"/>
      <c r="H35" s="24"/>
      <c r="I35" s="23"/>
      <c r="J35" s="23"/>
      <c r="K35" s="23"/>
      <c r="L35" s="23"/>
      <c r="M35" s="23"/>
    </row>
    <row r="36" spans="1:16" ht="23.5" customHeight="1">
      <c r="B36" s="29" t="s">
        <v>38</v>
      </c>
      <c r="C36" s="30"/>
      <c r="D36" s="30"/>
      <c r="E36" s="30"/>
      <c r="F36" s="30"/>
      <c r="G36" s="23"/>
      <c r="H36" s="24"/>
      <c r="I36" s="23"/>
      <c r="J36" s="23"/>
      <c r="K36" s="23"/>
      <c r="L36" s="23"/>
      <c r="M36" s="23"/>
    </row>
    <row r="37" spans="1:16" ht="19.5" customHeight="1">
      <c r="B37" s="51" t="s">
        <v>0</v>
      </c>
      <c r="C37" s="51" t="s">
        <v>66</v>
      </c>
      <c r="D37" s="51" t="s">
        <v>5</v>
      </c>
      <c r="E37" s="61" t="s">
        <v>6</v>
      </c>
      <c r="F37" s="52"/>
      <c r="G37" s="58"/>
      <c r="H37" s="59"/>
      <c r="I37" s="60" t="s">
        <v>27</v>
      </c>
      <c r="J37" s="51"/>
      <c r="K37" s="51"/>
      <c r="L37" s="51"/>
      <c r="M37" s="50" t="s">
        <v>26</v>
      </c>
    </row>
    <row r="38" spans="1:16">
      <c r="B38" s="51"/>
      <c r="C38" s="51"/>
      <c r="D38" s="51"/>
      <c r="E38" s="55"/>
      <c r="F38" s="53"/>
      <c r="G38" s="44"/>
      <c r="H38" s="3"/>
      <c r="I38" s="4" t="s">
        <v>17</v>
      </c>
      <c r="J38" s="45"/>
      <c r="K38" s="42" t="s">
        <v>23</v>
      </c>
      <c r="L38" s="5" t="s">
        <v>3</v>
      </c>
      <c r="M38" s="51"/>
    </row>
    <row r="39" spans="1:16" ht="21" customHeight="1">
      <c r="A39" s="6" t="s">
        <v>16</v>
      </c>
      <c r="B39" s="7" t="s">
        <v>7</v>
      </c>
      <c r="C39" s="7" t="s">
        <v>67</v>
      </c>
      <c r="D39" s="7">
        <v>234</v>
      </c>
      <c r="E39" s="7" t="s">
        <v>8</v>
      </c>
      <c r="F39" s="46"/>
      <c r="G39" s="8"/>
      <c r="H39" s="9"/>
      <c r="I39" s="10" t="s">
        <v>47</v>
      </c>
      <c r="J39" s="11" t="s">
        <v>31</v>
      </c>
      <c r="K39" s="12" t="s">
        <v>24</v>
      </c>
      <c r="L39" s="12"/>
      <c r="M39" s="13">
        <v>4000</v>
      </c>
    </row>
    <row r="40" spans="1:16" ht="20.25" customHeight="1" thickBot="1">
      <c r="A40" s="6" t="s">
        <v>16</v>
      </c>
      <c r="B40" s="34" t="s">
        <v>19</v>
      </c>
      <c r="C40" s="7" t="s">
        <v>62</v>
      </c>
      <c r="D40" s="34">
        <v>672</v>
      </c>
      <c r="E40" s="34" t="s">
        <v>29</v>
      </c>
      <c r="F40" s="47"/>
      <c r="G40" s="8"/>
      <c r="H40" s="9"/>
      <c r="I40" s="36" t="s">
        <v>41</v>
      </c>
      <c r="J40" s="11" t="s">
        <v>31</v>
      </c>
      <c r="K40" s="37" t="s">
        <v>30</v>
      </c>
      <c r="L40" s="12"/>
      <c r="M40" s="13">
        <v>4000</v>
      </c>
      <c r="O40" s="1" t="s">
        <v>15</v>
      </c>
      <c r="P40" s="1">
        <v>0</v>
      </c>
    </row>
    <row r="41" spans="1:16" ht="23.5" customHeight="1" thickTop="1" thickBot="1">
      <c r="B41" s="41"/>
      <c r="C41" s="38"/>
      <c r="D41" s="38"/>
      <c r="E41" s="41"/>
      <c r="F41" s="48"/>
      <c r="G41" s="14"/>
      <c r="H41" s="15"/>
      <c r="I41" s="39" t="s">
        <v>15</v>
      </c>
      <c r="J41" s="16" t="s">
        <v>31</v>
      </c>
      <c r="K41" s="38"/>
      <c r="L41" s="17">
        <f>VLOOKUP(I41,$O$40:$P$47,2,FALSE)</f>
        <v>0</v>
      </c>
      <c r="M41" s="18">
        <f>L41*4000</f>
        <v>0</v>
      </c>
      <c r="O41" s="1" t="s">
        <v>46</v>
      </c>
      <c r="P41" s="1">
        <v>1</v>
      </c>
    </row>
    <row r="42" spans="1:16" ht="23.5" customHeight="1" thickTop="1" thickBot="1">
      <c r="B42" s="41"/>
      <c r="C42" s="38"/>
      <c r="D42" s="38"/>
      <c r="E42" s="41"/>
      <c r="F42" s="48"/>
      <c r="G42" s="19"/>
      <c r="H42" s="15"/>
      <c r="I42" s="40" t="s">
        <v>15</v>
      </c>
      <c r="J42" s="16" t="s">
        <v>31</v>
      </c>
      <c r="K42" s="38"/>
      <c r="L42" s="17">
        <f t="shared" ref="L42:L45" si="4">VLOOKUP(I42,$O$40:$P$47,2,FALSE)</f>
        <v>0</v>
      </c>
      <c r="M42" s="18">
        <f t="shared" ref="M42:M45" si="5">L42*4000</f>
        <v>0</v>
      </c>
      <c r="O42" s="1" t="s">
        <v>51</v>
      </c>
      <c r="P42" s="1">
        <v>1</v>
      </c>
    </row>
    <row r="43" spans="1:16" ht="23.5" customHeight="1" thickTop="1" thickBot="1">
      <c r="B43" s="41"/>
      <c r="C43" s="38"/>
      <c r="D43" s="38"/>
      <c r="E43" s="41"/>
      <c r="F43" s="48"/>
      <c r="G43" s="19"/>
      <c r="H43" s="15"/>
      <c r="I43" s="40" t="s">
        <v>15</v>
      </c>
      <c r="J43" s="16" t="s">
        <v>31</v>
      </c>
      <c r="K43" s="38"/>
      <c r="L43" s="17">
        <f t="shared" si="4"/>
        <v>0</v>
      </c>
      <c r="M43" s="18">
        <f t="shared" si="5"/>
        <v>0</v>
      </c>
      <c r="O43" s="1" t="s">
        <v>48</v>
      </c>
      <c r="P43" s="1">
        <v>1</v>
      </c>
    </row>
    <row r="44" spans="1:16" ht="23.5" customHeight="1" thickTop="1" thickBot="1">
      <c r="B44" s="41"/>
      <c r="C44" s="38"/>
      <c r="D44" s="38"/>
      <c r="E44" s="41"/>
      <c r="F44" s="48"/>
      <c r="G44" s="19"/>
      <c r="H44" s="15"/>
      <c r="I44" s="40" t="s">
        <v>15</v>
      </c>
      <c r="J44" s="16" t="s">
        <v>31</v>
      </c>
      <c r="K44" s="38"/>
      <c r="L44" s="17">
        <f t="shared" si="4"/>
        <v>0</v>
      </c>
      <c r="M44" s="18">
        <f t="shared" si="5"/>
        <v>0</v>
      </c>
      <c r="O44" s="1" t="s">
        <v>50</v>
      </c>
      <c r="P44" s="1">
        <v>1</v>
      </c>
    </row>
    <row r="45" spans="1:16" ht="23.5" customHeight="1" thickTop="1" thickBot="1">
      <c r="B45" s="41"/>
      <c r="C45" s="38"/>
      <c r="D45" s="38"/>
      <c r="E45" s="41"/>
      <c r="F45" s="48"/>
      <c r="G45" s="19"/>
      <c r="H45" s="15"/>
      <c r="I45" s="40" t="s">
        <v>15</v>
      </c>
      <c r="J45" s="16" t="s">
        <v>31</v>
      </c>
      <c r="K45" s="38"/>
      <c r="L45" s="17">
        <f t="shared" si="4"/>
        <v>0</v>
      </c>
      <c r="M45" s="18">
        <f t="shared" si="5"/>
        <v>0</v>
      </c>
      <c r="O45" s="1" t="s">
        <v>52</v>
      </c>
      <c r="P45" s="1">
        <v>1</v>
      </c>
    </row>
    <row r="46" spans="1:16" ht="23.5" customHeight="1" thickTop="1">
      <c r="B46" s="23"/>
      <c r="C46" s="23"/>
      <c r="D46" s="23"/>
      <c r="E46" s="23"/>
      <c r="F46" s="23"/>
      <c r="G46" s="23"/>
      <c r="H46" s="24"/>
      <c r="I46" s="23"/>
      <c r="J46" s="23"/>
      <c r="K46" s="23"/>
      <c r="L46" s="23"/>
      <c r="M46" s="23"/>
      <c r="O46" s="1" t="s">
        <v>41</v>
      </c>
      <c r="P46" s="1">
        <v>1</v>
      </c>
    </row>
    <row r="47" spans="1:16" ht="23.5" customHeight="1">
      <c r="B47" s="29" t="s">
        <v>37</v>
      </c>
      <c r="C47" s="30"/>
      <c r="D47" s="30"/>
      <c r="E47" s="30"/>
      <c r="F47" s="30"/>
      <c r="G47" s="23"/>
      <c r="H47" s="24"/>
      <c r="I47" s="23"/>
      <c r="J47" s="23"/>
      <c r="K47" s="23"/>
      <c r="L47" s="23"/>
      <c r="M47" s="23"/>
      <c r="O47" s="1" t="s">
        <v>42</v>
      </c>
      <c r="P47" s="1">
        <v>1</v>
      </c>
    </row>
    <row r="48" spans="1:16" ht="19.5" customHeight="1">
      <c r="B48" s="51" t="s">
        <v>0</v>
      </c>
      <c r="C48" s="51" t="s">
        <v>66</v>
      </c>
      <c r="D48" s="51" t="s">
        <v>5</v>
      </c>
      <c r="E48" s="61" t="s">
        <v>6</v>
      </c>
      <c r="F48" s="52"/>
      <c r="G48" s="58"/>
      <c r="H48" s="59"/>
      <c r="I48" s="60" t="s">
        <v>27</v>
      </c>
      <c r="J48" s="51"/>
      <c r="K48" s="51"/>
      <c r="L48" s="51"/>
      <c r="M48" s="50" t="s">
        <v>26</v>
      </c>
    </row>
    <row r="49" spans="1:16">
      <c r="B49" s="51"/>
      <c r="C49" s="51"/>
      <c r="D49" s="51"/>
      <c r="E49" s="55"/>
      <c r="F49" s="53"/>
      <c r="G49" s="44"/>
      <c r="H49" s="3"/>
      <c r="I49" s="4" t="s">
        <v>17</v>
      </c>
      <c r="J49" s="45"/>
      <c r="K49" s="42" t="s">
        <v>23</v>
      </c>
      <c r="L49" s="5" t="s">
        <v>3</v>
      </c>
      <c r="M49" s="51"/>
    </row>
    <row r="50" spans="1:16" ht="21" customHeight="1">
      <c r="A50" s="6" t="s">
        <v>16</v>
      </c>
      <c r="B50" s="7" t="s">
        <v>7</v>
      </c>
      <c r="C50" s="7" t="s">
        <v>63</v>
      </c>
      <c r="D50" s="7">
        <v>234</v>
      </c>
      <c r="E50" s="7" t="s">
        <v>8</v>
      </c>
      <c r="F50" s="46"/>
      <c r="G50" s="8"/>
      <c r="H50" s="9"/>
      <c r="I50" s="10" t="s">
        <v>51</v>
      </c>
      <c r="J50" s="11" t="s">
        <v>31</v>
      </c>
      <c r="K50" s="12" t="s">
        <v>24</v>
      </c>
      <c r="L50" s="12"/>
      <c r="M50" s="13">
        <v>3000</v>
      </c>
    </row>
    <row r="51" spans="1:16" ht="20.25" customHeight="1" thickBot="1">
      <c r="A51" s="6" t="s">
        <v>16</v>
      </c>
      <c r="B51" s="34" t="s">
        <v>19</v>
      </c>
      <c r="C51" s="7" t="s">
        <v>68</v>
      </c>
      <c r="D51" s="34">
        <v>672</v>
      </c>
      <c r="E51" s="34" t="s">
        <v>29</v>
      </c>
      <c r="F51" s="47"/>
      <c r="G51" s="8"/>
      <c r="H51" s="9"/>
      <c r="I51" s="36" t="s">
        <v>41</v>
      </c>
      <c r="J51" s="11" t="s">
        <v>31</v>
      </c>
      <c r="K51" s="37" t="s">
        <v>30</v>
      </c>
      <c r="L51" s="12"/>
      <c r="M51" s="13">
        <v>3000</v>
      </c>
    </row>
    <row r="52" spans="1:16" ht="23.5" customHeight="1" thickTop="1" thickBot="1">
      <c r="B52" s="41"/>
      <c r="C52" s="38"/>
      <c r="D52" s="38"/>
      <c r="E52" s="41"/>
      <c r="F52" s="48"/>
      <c r="G52" s="14"/>
      <c r="H52" s="15"/>
      <c r="I52" s="39" t="s">
        <v>15</v>
      </c>
      <c r="J52" s="16" t="s">
        <v>31</v>
      </c>
      <c r="K52" s="38"/>
      <c r="L52" s="17">
        <f>VLOOKUP(I52,$O$40:$P$47,2,FALSE)</f>
        <v>0</v>
      </c>
      <c r="M52" s="18">
        <f>L52*3000</f>
        <v>0</v>
      </c>
    </row>
    <row r="53" spans="1:16" ht="23.5" customHeight="1" thickTop="1" thickBot="1">
      <c r="B53" s="41"/>
      <c r="C53" s="38"/>
      <c r="D53" s="38"/>
      <c r="E53" s="41"/>
      <c r="F53" s="48"/>
      <c r="G53" s="19"/>
      <c r="H53" s="15"/>
      <c r="I53" s="40" t="s">
        <v>15</v>
      </c>
      <c r="J53" s="16" t="s">
        <v>31</v>
      </c>
      <c r="K53" s="38"/>
      <c r="L53" s="17">
        <f t="shared" ref="L53:L55" si="6">VLOOKUP(I53,$O$40:$P$47,2,FALSE)</f>
        <v>0</v>
      </c>
      <c r="M53" s="18">
        <f t="shared" ref="M53:M56" si="7">L53*3000</f>
        <v>0</v>
      </c>
    </row>
    <row r="54" spans="1:16" ht="23.5" customHeight="1" thickTop="1" thickBot="1">
      <c r="B54" s="41"/>
      <c r="C54" s="38"/>
      <c r="D54" s="38"/>
      <c r="E54" s="41"/>
      <c r="F54" s="48"/>
      <c r="G54" s="19"/>
      <c r="H54" s="15"/>
      <c r="I54" s="40" t="s">
        <v>15</v>
      </c>
      <c r="J54" s="16" t="s">
        <v>31</v>
      </c>
      <c r="K54" s="38"/>
      <c r="L54" s="17">
        <f t="shared" si="6"/>
        <v>0</v>
      </c>
      <c r="M54" s="18">
        <f t="shared" si="7"/>
        <v>0</v>
      </c>
    </row>
    <row r="55" spans="1:16" ht="23.5" customHeight="1" thickTop="1" thickBot="1">
      <c r="B55" s="41"/>
      <c r="C55" s="38"/>
      <c r="D55" s="38"/>
      <c r="E55" s="41"/>
      <c r="F55" s="48"/>
      <c r="G55" s="19"/>
      <c r="H55" s="15"/>
      <c r="I55" s="40" t="s">
        <v>15</v>
      </c>
      <c r="J55" s="16" t="s">
        <v>31</v>
      </c>
      <c r="K55" s="38"/>
      <c r="L55" s="17">
        <f t="shared" si="6"/>
        <v>0</v>
      </c>
      <c r="M55" s="18">
        <f t="shared" si="7"/>
        <v>0</v>
      </c>
    </row>
    <row r="56" spans="1:16" ht="23.5" customHeight="1" thickTop="1" thickBot="1">
      <c r="B56" s="41"/>
      <c r="C56" s="38"/>
      <c r="D56" s="38"/>
      <c r="E56" s="41"/>
      <c r="F56" s="48"/>
      <c r="G56" s="19"/>
      <c r="H56" s="15"/>
      <c r="I56" s="40" t="s">
        <v>15</v>
      </c>
      <c r="J56" s="16" t="s">
        <v>31</v>
      </c>
      <c r="K56" s="38"/>
      <c r="L56" s="17">
        <f>VLOOKUP(I56,$O$40:$P$47,2,FALSE)</f>
        <v>0</v>
      </c>
      <c r="M56" s="18">
        <f t="shared" si="7"/>
        <v>0</v>
      </c>
    </row>
    <row r="57" spans="1:16" ht="23.5" customHeight="1" thickTop="1">
      <c r="B57" s="23"/>
      <c r="C57" s="23"/>
      <c r="D57" s="23"/>
      <c r="E57" s="23"/>
      <c r="F57" s="23"/>
      <c r="G57" s="23"/>
      <c r="H57" s="24"/>
      <c r="I57" s="23"/>
      <c r="J57" s="23"/>
      <c r="K57" s="23"/>
      <c r="L57" s="23"/>
      <c r="M57" s="23"/>
    </row>
    <row r="58" spans="1:16" ht="23.5" customHeight="1">
      <c r="B58" s="29" t="s">
        <v>28</v>
      </c>
      <c r="C58" s="30"/>
      <c r="D58" s="30"/>
      <c r="E58" s="30"/>
      <c r="F58" s="30"/>
      <c r="G58" s="23"/>
      <c r="H58" s="24"/>
      <c r="I58" s="23"/>
      <c r="J58" s="23"/>
      <c r="K58" s="23"/>
      <c r="L58" s="23"/>
      <c r="M58" s="23"/>
    </row>
    <row r="59" spans="1:16" ht="19.5" customHeight="1">
      <c r="B59" s="51" t="s">
        <v>0</v>
      </c>
      <c r="C59" s="56" t="s">
        <v>66</v>
      </c>
      <c r="D59" s="52"/>
      <c r="E59" s="61" t="s">
        <v>32</v>
      </c>
      <c r="F59" s="56" t="s">
        <v>69</v>
      </c>
      <c r="G59" s="58"/>
      <c r="H59" s="59"/>
      <c r="I59" s="60" t="s">
        <v>27</v>
      </c>
      <c r="J59" s="51"/>
      <c r="K59" s="51"/>
      <c r="L59" s="51"/>
      <c r="M59" s="50" t="s">
        <v>26</v>
      </c>
    </row>
    <row r="60" spans="1:16">
      <c r="B60" s="51"/>
      <c r="C60" s="57"/>
      <c r="D60" s="53"/>
      <c r="E60" s="55"/>
      <c r="F60" s="57"/>
      <c r="G60" s="44"/>
      <c r="H60" s="3"/>
      <c r="I60" s="4" t="s">
        <v>17</v>
      </c>
      <c r="J60" s="45"/>
      <c r="K60" s="42" t="s">
        <v>23</v>
      </c>
      <c r="L60" s="5" t="s">
        <v>3</v>
      </c>
      <c r="M60" s="51"/>
    </row>
    <row r="61" spans="1:16" ht="21" customHeight="1" thickBot="1">
      <c r="A61" s="6" t="s">
        <v>16</v>
      </c>
      <c r="B61" s="7" t="s">
        <v>7</v>
      </c>
      <c r="C61" s="7" t="s">
        <v>63</v>
      </c>
      <c r="D61" s="47"/>
      <c r="E61" s="7" t="s">
        <v>9</v>
      </c>
      <c r="F61" s="7" t="s">
        <v>60</v>
      </c>
      <c r="G61" s="8"/>
      <c r="H61" s="9"/>
      <c r="I61" s="10" t="s">
        <v>57</v>
      </c>
      <c r="J61" s="11" t="s">
        <v>31</v>
      </c>
      <c r="K61" s="12" t="s">
        <v>24</v>
      </c>
      <c r="L61" s="12"/>
      <c r="M61" s="13">
        <v>4000</v>
      </c>
    </row>
    <row r="62" spans="1:16" ht="20.25" customHeight="1" thickTop="1" thickBot="1">
      <c r="A62" s="6" t="s">
        <v>16</v>
      </c>
      <c r="B62" s="34" t="s">
        <v>19</v>
      </c>
      <c r="C62" s="34" t="s">
        <v>62</v>
      </c>
      <c r="D62" s="48"/>
      <c r="E62" s="34" t="s">
        <v>9</v>
      </c>
      <c r="F62" s="34" t="s">
        <v>61</v>
      </c>
      <c r="G62" s="8"/>
      <c r="H62" s="9"/>
      <c r="I62" s="36" t="s">
        <v>55</v>
      </c>
      <c r="J62" s="11" t="s">
        <v>31</v>
      </c>
      <c r="K62" s="37" t="s">
        <v>25</v>
      </c>
      <c r="L62" s="12"/>
      <c r="M62" s="13">
        <v>4000</v>
      </c>
      <c r="O62" s="1" t="s">
        <v>15</v>
      </c>
      <c r="P62" s="1">
        <v>0</v>
      </c>
    </row>
    <row r="63" spans="1:16" ht="23.5" customHeight="1" thickTop="1" thickBot="1">
      <c r="B63" s="41"/>
      <c r="C63" s="41"/>
      <c r="D63" s="48"/>
      <c r="E63" s="41"/>
      <c r="F63" s="41"/>
      <c r="G63" s="14"/>
      <c r="H63" s="15"/>
      <c r="I63" s="39" t="s">
        <v>15</v>
      </c>
      <c r="J63" s="16" t="s">
        <v>31</v>
      </c>
      <c r="K63" s="38"/>
      <c r="L63" s="17">
        <f>VLOOKUP(I63,$O$62:$P$68,2,FALSE)</f>
        <v>0</v>
      </c>
      <c r="M63" s="18">
        <f>L63*4000</f>
        <v>0</v>
      </c>
      <c r="O63" s="1" t="s">
        <v>70</v>
      </c>
      <c r="P63" s="1">
        <v>1</v>
      </c>
    </row>
    <row r="64" spans="1:16" ht="23.5" customHeight="1" thickTop="1" thickBot="1">
      <c r="B64" s="41"/>
      <c r="C64" s="41"/>
      <c r="D64" s="48"/>
      <c r="E64" s="41"/>
      <c r="F64" s="41"/>
      <c r="G64" s="19"/>
      <c r="H64" s="15"/>
      <c r="I64" s="40" t="s">
        <v>15</v>
      </c>
      <c r="J64" s="16" t="s">
        <v>31</v>
      </c>
      <c r="K64" s="38"/>
      <c r="L64" s="17">
        <f t="shared" ref="L64:L66" si="8">VLOOKUP(I64,$O$62:$P$68,2,FALSE)</f>
        <v>0</v>
      </c>
      <c r="M64" s="18">
        <f t="shared" ref="M64:M67" si="9">L64*4000</f>
        <v>0</v>
      </c>
      <c r="O64" s="1" t="s">
        <v>53</v>
      </c>
      <c r="P64" s="1">
        <v>1</v>
      </c>
    </row>
    <row r="65" spans="1:16" ht="23.5" customHeight="1" thickTop="1" thickBot="1">
      <c r="B65" s="41"/>
      <c r="C65" s="41"/>
      <c r="D65" s="48"/>
      <c r="E65" s="41"/>
      <c r="F65" s="41"/>
      <c r="G65" s="19"/>
      <c r="H65" s="15"/>
      <c r="I65" s="40" t="s">
        <v>15</v>
      </c>
      <c r="J65" s="16" t="s">
        <v>31</v>
      </c>
      <c r="K65" s="38"/>
      <c r="L65" s="17">
        <f t="shared" si="8"/>
        <v>0</v>
      </c>
      <c r="M65" s="18">
        <f t="shared" si="9"/>
        <v>0</v>
      </c>
      <c r="O65" s="1" t="s">
        <v>54</v>
      </c>
      <c r="P65" s="1">
        <v>1</v>
      </c>
    </row>
    <row r="66" spans="1:16" ht="23.5" customHeight="1" thickTop="1" thickBot="1">
      <c r="B66" s="41"/>
      <c r="C66" s="41"/>
      <c r="D66" s="48"/>
      <c r="E66" s="41"/>
      <c r="F66" s="41"/>
      <c r="G66" s="19"/>
      <c r="H66" s="15"/>
      <c r="I66" s="40" t="s">
        <v>15</v>
      </c>
      <c r="J66" s="16" t="s">
        <v>31</v>
      </c>
      <c r="K66" s="38"/>
      <c r="L66" s="17">
        <f t="shared" si="8"/>
        <v>0</v>
      </c>
      <c r="M66" s="18">
        <f t="shared" si="9"/>
        <v>0</v>
      </c>
      <c r="O66" s="1" t="s">
        <v>56</v>
      </c>
      <c r="P66" s="1">
        <v>1</v>
      </c>
    </row>
    <row r="67" spans="1:16" ht="23.5" customHeight="1" thickTop="1" thickBot="1">
      <c r="B67" s="41"/>
      <c r="C67" s="41"/>
      <c r="D67" s="48"/>
      <c r="E67" s="41"/>
      <c r="F67" s="41"/>
      <c r="G67" s="19"/>
      <c r="H67" s="15"/>
      <c r="I67" s="49" t="s">
        <v>15</v>
      </c>
      <c r="J67" s="16" t="s">
        <v>31</v>
      </c>
      <c r="K67" s="38"/>
      <c r="L67" s="17">
        <f>VLOOKUP(I67,$O$62:$P$68,2,FALSE)</f>
        <v>0</v>
      </c>
      <c r="M67" s="18">
        <f t="shared" si="9"/>
        <v>0</v>
      </c>
      <c r="O67" s="1" t="s">
        <v>58</v>
      </c>
      <c r="P67" s="1">
        <v>1</v>
      </c>
    </row>
    <row r="68" spans="1:16" ht="23.5" customHeight="1" thickTop="1">
      <c r="B68" s="23"/>
      <c r="C68" s="23"/>
      <c r="D68" s="23"/>
      <c r="E68" s="23"/>
      <c r="F68" s="23"/>
      <c r="G68" s="23"/>
      <c r="H68" s="24"/>
      <c r="I68" s="23"/>
      <c r="J68" s="23"/>
      <c r="K68" s="23"/>
      <c r="L68" s="23"/>
      <c r="M68" s="23"/>
      <c r="O68" s="1" t="s">
        <v>59</v>
      </c>
      <c r="P68" s="1">
        <v>1</v>
      </c>
    </row>
    <row r="69" spans="1:16" ht="23.5" customHeight="1">
      <c r="B69" s="29" t="s">
        <v>13</v>
      </c>
      <c r="C69" s="30"/>
      <c r="D69" s="30"/>
      <c r="E69" s="30"/>
      <c r="F69" s="30"/>
      <c r="G69" s="23"/>
      <c r="H69" s="24"/>
      <c r="I69" s="23"/>
      <c r="J69" s="23"/>
      <c r="K69" s="23"/>
      <c r="L69" s="23"/>
      <c r="M69" s="23"/>
    </row>
    <row r="70" spans="1:16" ht="34" customHeight="1">
      <c r="B70" s="58" t="s">
        <v>2</v>
      </c>
      <c r="C70" s="59"/>
      <c r="D70" s="59"/>
      <c r="E70" s="59"/>
      <c r="F70" s="59"/>
      <c r="G70" s="59"/>
      <c r="H70" s="59"/>
      <c r="I70" s="59"/>
      <c r="J70" s="59"/>
      <c r="K70" s="59"/>
      <c r="L70" s="67"/>
      <c r="M70" s="43" t="s">
        <v>26</v>
      </c>
    </row>
    <row r="71" spans="1:16" ht="29.5" customHeight="1" thickBot="1">
      <c r="A71" s="6" t="s">
        <v>16</v>
      </c>
      <c r="B71" s="68" t="s">
        <v>14</v>
      </c>
      <c r="C71" s="69"/>
      <c r="D71" s="69"/>
      <c r="E71" s="69"/>
      <c r="F71" s="69"/>
      <c r="G71" s="69"/>
      <c r="H71" s="69"/>
      <c r="I71" s="69"/>
      <c r="J71" s="69"/>
      <c r="K71" s="69"/>
      <c r="L71" s="70"/>
      <c r="M71" s="13">
        <v>3000</v>
      </c>
    </row>
    <row r="72" spans="1:16" ht="35.25" customHeight="1" thickTop="1" thickBot="1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18">
        <f>COUNTA(B72)</f>
        <v>0</v>
      </c>
      <c r="M72" s="18">
        <f>L72*3000</f>
        <v>0</v>
      </c>
    </row>
    <row r="73" spans="1:16" ht="33" customHeight="1" thickTop="1" thickBot="1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18">
        <f>COUNTA(B73)</f>
        <v>0</v>
      </c>
      <c r="M73" s="18">
        <f t="shared" ref="M73:M76" si="10">L73*3000</f>
        <v>0</v>
      </c>
    </row>
    <row r="74" spans="1:16" ht="30.5" customHeight="1" thickTop="1" thickBot="1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18">
        <f>COUNTA(B74)</f>
        <v>0</v>
      </c>
      <c r="M74" s="18">
        <f t="shared" si="10"/>
        <v>0</v>
      </c>
    </row>
    <row r="75" spans="1:16" ht="30.5" customHeight="1" thickTop="1" thickBot="1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18">
        <f>COUNTA(B75)</f>
        <v>0</v>
      </c>
      <c r="M75" s="18">
        <f t="shared" si="10"/>
        <v>0</v>
      </c>
    </row>
    <row r="76" spans="1:16" ht="30.5" customHeight="1" thickTop="1" thickBot="1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18">
        <f>COUNTA(B76)</f>
        <v>0</v>
      </c>
      <c r="M76" s="18">
        <f t="shared" si="10"/>
        <v>0</v>
      </c>
    </row>
    <row r="77" spans="1:16" ht="30.5" customHeight="1" thickTop="1" thickBot="1">
      <c r="B77" s="23"/>
      <c r="C77" s="23"/>
      <c r="D77" s="23"/>
      <c r="E77" s="23"/>
      <c r="F77" s="23"/>
      <c r="G77" s="23"/>
      <c r="H77" s="24"/>
      <c r="I77" s="23"/>
      <c r="J77" s="23"/>
      <c r="K77" s="23"/>
      <c r="L77" s="23"/>
      <c r="M77" s="23"/>
    </row>
    <row r="78" spans="1:16" ht="52.5" customHeight="1" thickBot="1">
      <c r="B78" s="63" t="s">
        <v>4</v>
      </c>
      <c r="C78" s="63"/>
      <c r="D78" s="63"/>
      <c r="E78" s="63"/>
      <c r="F78" s="63"/>
      <c r="G78" s="63"/>
      <c r="H78" s="63"/>
      <c r="I78" s="63"/>
      <c r="J78" s="63"/>
      <c r="K78" s="64"/>
      <c r="L78" s="31"/>
      <c r="M78" s="20" t="str">
        <f>SUM(M12:M20,M72:M76,M63:M67,M52:M56,M41:M45,M26:M34)&amp;"円"</f>
        <v>0円</v>
      </c>
    </row>
    <row r="79" spans="1:16">
      <c r="A79" s="75" t="s">
        <v>45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6" ht="46.5" customHeight="1"/>
    <row r="81" spans="15:16" ht="29" customHeight="1"/>
    <row r="82" spans="15:16">
      <c r="O82" s="22"/>
      <c r="P82" s="22"/>
    </row>
  </sheetData>
  <sheetProtection algorithmName="SHA-512" hashValue="+5QS5TT9CBtE4I1Ipi5rLkwOi5gsbqKxef7ExVUBZXeV77a2RKspHO5U8tHCa4tqLrsil1zskcvvVIX3q0P9Mw==" saltValue="4w81jWyeVxvqnezQpEp/rw==" spinCount="100000" sheet="1" objects="1" scenarios="1"/>
  <mergeCells count="53">
    <mergeCell ref="A79:M79"/>
    <mergeCell ref="H6:M6"/>
    <mergeCell ref="M37:M38"/>
    <mergeCell ref="B37:B38"/>
    <mergeCell ref="D37:D38"/>
    <mergeCell ref="G37:H37"/>
    <mergeCell ref="I37:L37"/>
    <mergeCell ref="B72:K72"/>
    <mergeCell ref="M59:M60"/>
    <mergeCell ref="B48:B49"/>
    <mergeCell ref="D48:D49"/>
    <mergeCell ref="G48:H48"/>
    <mergeCell ref="D59:D60"/>
    <mergeCell ref="G59:H59"/>
    <mergeCell ref="I59:L59"/>
    <mergeCell ref="A2:M2"/>
    <mergeCell ref="D4:F4"/>
    <mergeCell ref="B73:K73"/>
    <mergeCell ref="B74:K74"/>
    <mergeCell ref="B75:K75"/>
    <mergeCell ref="B78:K78"/>
    <mergeCell ref="G4:M4"/>
    <mergeCell ref="B9:B10"/>
    <mergeCell ref="D9:D10"/>
    <mergeCell ref="I9:L9"/>
    <mergeCell ref="M9:M10"/>
    <mergeCell ref="G9:H9"/>
    <mergeCell ref="B70:L70"/>
    <mergeCell ref="B71:L71"/>
    <mergeCell ref="B76:K76"/>
    <mergeCell ref="I48:L48"/>
    <mergeCell ref="M48:M49"/>
    <mergeCell ref="B59:B60"/>
    <mergeCell ref="E9:E10"/>
    <mergeCell ref="E37:E38"/>
    <mergeCell ref="E48:E49"/>
    <mergeCell ref="E59:E60"/>
    <mergeCell ref="F9:F10"/>
    <mergeCell ref="F37:F38"/>
    <mergeCell ref="F48:F49"/>
    <mergeCell ref="F59:F60"/>
    <mergeCell ref="C9:C10"/>
    <mergeCell ref="C37:C38"/>
    <mergeCell ref="C48:C49"/>
    <mergeCell ref="C59:C60"/>
    <mergeCell ref="B23:B24"/>
    <mergeCell ref="C23:C24"/>
    <mergeCell ref="M23:M24"/>
    <mergeCell ref="D23:D24"/>
    <mergeCell ref="E23:E24"/>
    <mergeCell ref="F23:F24"/>
    <mergeCell ref="G23:H23"/>
    <mergeCell ref="I23:L23"/>
  </mergeCells>
  <phoneticPr fontId="2"/>
  <dataValidations count="10">
    <dataValidation type="list" allowBlank="1" showInputMessage="1" showErrorMessage="1" sqref="B41:B45 B52:B56 B11:B20" xr:uid="{00000000-0002-0000-0000-000000000000}">
      <formula1>"女子,男子"</formula1>
    </dataValidation>
    <dataValidation imeMode="halfAlpha" allowBlank="1" showInputMessage="1" showErrorMessage="1" sqref="D12:D20 K26:K34 D41:D45 D52:D56 K12:K20 K41:K45 K52:K56" xr:uid="{00000000-0002-0000-0000-000001000000}"/>
    <dataValidation type="list" allowBlank="1" showInputMessage="1" showErrorMessage="1" sqref="I50:I56 I39:I45" xr:uid="{00000000-0002-0000-0000-000003000000}">
      <formula1>$O$40:$O$47</formula1>
    </dataValidation>
    <dataValidation type="list" allowBlank="1" showInputMessage="1" showErrorMessage="1" sqref="G52:G56 G63:G67 G41:G45 G11:G20 I11:I20" xr:uid="{00000000-0002-0000-0000-000002000000}">
      <formula1>$O$10:$O$18</formula1>
    </dataValidation>
    <dataValidation type="list" allowBlank="1" showInputMessage="1" showErrorMessage="1" sqref="B63:B67 B26:B34" xr:uid="{99654066-D555-4539-865F-025E7790281B}">
      <formula1>"女子,男子,男女混合"</formula1>
    </dataValidation>
    <dataValidation type="list" allowBlank="1" showInputMessage="1" showErrorMessage="1" sqref="F61:F67 F25:F34" xr:uid="{396DB9E9-A76A-4A77-B028-41B791F492BC}">
      <formula1>"A,B,C"</formula1>
    </dataValidation>
    <dataValidation type="list" allowBlank="1" showInputMessage="1" showErrorMessage="1" sqref="C61:C67 C25:C34" xr:uid="{4B219700-6E80-437F-952B-513A000D1313}">
      <formula1>"小学生,中学生,高校生,マスターズ"</formula1>
    </dataValidation>
    <dataValidation type="list" allowBlank="1" showInputMessage="1" showErrorMessage="1" sqref="G25:G34 I25:I34" xr:uid="{927C8759-6E08-49C1-BE16-91ACDEAB4C32}">
      <formula1>$O$25:$O$32</formula1>
    </dataValidation>
    <dataValidation type="list" imeMode="halfAlpha" allowBlank="1" showInputMessage="1" showErrorMessage="1" sqref="C11:C20 C39:C45 C50:C56" xr:uid="{6E15CA83-7949-466A-8EC0-124A0D375E6C}">
      <formula1>"小学1.2年生,小学3.4年生,小学5.6年生,中学生,高校生,マスターズ"</formula1>
    </dataValidation>
    <dataValidation type="list" allowBlank="1" showInputMessage="1" showErrorMessage="1" sqref="I61:I67" xr:uid="{67D3D4E3-F61A-4B53-93D2-57E5C402695A}">
      <formula1>$O$62:$O$68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2020-12-09T10:26:22Z</dcterms:modified>
</cp:coreProperties>
</file>