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95" windowHeight="11445" activeTab="0"/>
  </bookViews>
  <sheets>
    <sheet name="様式 A-1" sheetId="1" r:id="rId1"/>
    <sheet name="様式 B-1" sheetId="2" r:id="rId2"/>
    <sheet name="様式 B-2" sheetId="3" r:id="rId3"/>
    <sheet name="様式 WA-1（集計作業用）" sheetId="4" r:id="rId4"/>
  </sheets>
  <definedNames>
    <definedName name="_xlfn.COUNTIFS" hidden="1">#NAME?</definedName>
    <definedName name="_xlnm.Print_Area" localSheetId="0">'様式 A-1'!$A$1:$AR$30</definedName>
    <definedName name="_xlnm.Print_Area" localSheetId="1">'様式 B-1'!$I$3:$AH$130</definedName>
    <definedName name="_xlnm.Print_Area" localSheetId="2">'様式 B-2'!$I$3:$AH$130</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<sst xmlns="http://schemas.openxmlformats.org/spreadsheetml/2006/main" count="1643" uniqueCount="1012">
  <si>
    <t>性別</t>
  </si>
  <si>
    <t>年齢</t>
  </si>
  <si>
    <t>規定内</t>
  </si>
  <si>
    <t>〒</t>
  </si>
  <si>
    <t>参加費合計</t>
  </si>
  <si>
    <t>L</t>
  </si>
  <si>
    <t>×</t>
  </si>
  <si>
    <t>＝</t>
  </si>
  <si>
    <t>代表氏名</t>
  </si>
  <si>
    <t>代表〒</t>
  </si>
  <si>
    <t>代表住所</t>
  </si>
  <si>
    <t>代表電話</t>
  </si>
  <si>
    <t>代表E-mail</t>
  </si>
  <si>
    <t>代表性別</t>
  </si>
  <si>
    <t>性　別</t>
  </si>
  <si>
    <t>住　所</t>
  </si>
  <si>
    <t>連絡先</t>
  </si>
  <si>
    <t>E-mail</t>
  </si>
  <si>
    <t>ﾌﾘｶﾞﾅ(半角ｶﾀｶﾅ)</t>
  </si>
  <si>
    <t>チーム名</t>
  </si>
  <si>
    <t>ｴﾝﾄﾘｰ数</t>
  </si>
  <si>
    <t>男子</t>
  </si>
  <si>
    <t>ﾌﾘｶﾞﾅ(半角ｶﾀｶﾅ)</t>
  </si>
  <si>
    <t>競技者
番号</t>
  </si>
  <si>
    <t>競技者氏名</t>
  </si>
  <si>
    <t>生年月日
(yyyy/mm/dd)</t>
  </si>
  <si>
    <t>代表ﾌﾘｶﾞﾅ</t>
  </si>
  <si>
    <t>参加費合計</t>
  </si>
  <si>
    <t>男</t>
  </si>
  <si>
    <t>B-1</t>
  </si>
  <si>
    <t>B-2</t>
  </si>
  <si>
    <t>女子</t>
  </si>
  <si>
    <t>ﾄｳｷｮｳ</t>
  </si>
  <si>
    <t>ﾀﾛｳ</t>
  </si>
  <si>
    <t>ﾊﾅｺ</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</si>
  <si>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</si>
  <si>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</si>
  <si>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</si>
  <si>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</si>
  <si>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</si>
  <si>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</si>
  <si>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</si>
  <si>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</si>
  <si>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</si>
  <si>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</si>
  <si>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</si>
  <si>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</si>
  <si>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</si>
  <si>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</si>
  <si>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</si>
  <si>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</si>
  <si>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</si>
  <si>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</si>
  <si>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</si>
  <si>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</si>
  <si>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</si>
  <si>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</si>
  <si>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</si>
  <si>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</si>
  <si>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A[31]</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</si>
  <si>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</si>
  <si>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</si>
  <si>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</si>
  <si>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</si>
  <si>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</si>
  <si>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</si>
  <si>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</si>
  <si>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</si>
  <si>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</si>
  <si>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</si>
  <si>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</si>
  <si>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</si>
  <si>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(内訳)</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</si>
  <si>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</si>
  <si>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</si>
  <si>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</si>
  <si>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</si>
  <si>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</si>
  <si>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</si>
  <si>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</si>
  <si>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</si>
  <si>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</si>
  <si>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</si>
  <si>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</si>
  <si>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</si>
  <si>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</si>
  <si>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</si>
  <si>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選出義務の有無→</t>
  </si>
  <si>
    <t>↓「義務あり」の場合</t>
  </si>
  <si>
    <t>０人</t>
  </si>
  <si>
    <t>１人</t>
  </si>
  <si>
    <t>２人</t>
  </si>
  <si>
    <t>AW38 セル内の計算式を再確認・変更すること。</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</si>
  <si>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</si>
  <si>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</si>
  <si>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</si>
  <si>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</si>
  <si>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</si>
  <si>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</si>
  <si>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</si>
  <si>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</si>
  <si>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</si>
  <si>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</si>
  <si>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</si>
  <si>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</si>
  <si>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</si>
  <si>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</si>
  <si>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</si>
  <si>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</si>
  <si>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</si>
  <si>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</si>
  <si>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</si>
  <si>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</si>
  <si>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</si>
  <si>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</si>
  <si>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</si>
  <si>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</si>
  <si>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</si>
  <si>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</si>
  <si>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</si>
  <si>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</si>
  <si>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</si>
  <si>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</si>
  <si>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</si>
  <si>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</si>
  <si>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</si>
  <si>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</si>
  <si>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</si>
  <si>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</si>
  <si>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</si>
  <si>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</si>
  <si>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</si>
  <si>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</si>
  <si>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</si>
  <si>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</si>
  <si>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</si>
  <si>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</si>
  <si>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</si>
  <si>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</si>
  <si>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</si>
  <si>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</si>
  <si>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</si>
  <si>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</si>
  <si>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</si>
  <si>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</si>
  <si>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</si>
  <si>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</si>
  <si>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</si>
  <si>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</si>
  <si>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</si>
  <si>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</si>
  <si>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</si>
  <si>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</si>
  <si>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</si>
  <si>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</si>
  <si>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</si>
  <si>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</si>
  <si>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</si>
  <si>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</si>
  <si>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</si>
  <si>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</si>
  <si>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</si>
  <si>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</si>
  <si>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</si>
  <si>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</si>
  <si>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</si>
  <si>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</si>
  <si>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</si>
  <si>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</si>
  <si>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</si>
  <si>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</si>
  <si>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</si>
  <si>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</si>
  <si>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</si>
  <si>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</si>
  <si>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</si>
  <si>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</si>
  <si>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</si>
  <si>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</si>
  <si>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</si>
  <si>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</si>
  <si>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</si>
  <si>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</si>
  <si>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</si>
  <si>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</si>
  <si>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</si>
  <si>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</si>
  <si>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</si>
  <si>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</si>
  <si>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</si>
  <si>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</si>
  <si>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</si>
  <si>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</si>
  <si>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</si>
  <si>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</si>
  <si>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</si>
  <si>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</si>
  <si>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</si>
  <si>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</si>
  <si>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</si>
  <si>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</si>
  <si>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</si>
  <si>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</si>
  <si>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</si>
  <si>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</si>
  <si>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</si>
  <si>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</si>
  <si>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</si>
  <si>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</si>
  <si>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</si>
  <si>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</si>
  <si>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</si>
  <si>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</si>
  <si>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</si>
  <si>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</si>
  <si>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</si>
  <si>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</si>
  <si>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</si>
  <si>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</si>
  <si>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</si>
  <si>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</si>
  <si>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</si>
  <si>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</si>
  <si>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</si>
  <si>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</si>
  <si>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</si>
  <si>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</si>
  <si>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</si>
  <si>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</si>
  <si>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</si>
  <si>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</si>
  <si>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</si>
  <si>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</si>
  <si>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</si>
  <si>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</si>
  <si>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</si>
  <si>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</si>
  <si>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</si>
  <si>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</si>
  <si>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</si>
  <si>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</si>
  <si>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</si>
  <si>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</si>
  <si>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</si>
  <si>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</si>
  <si>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</si>
  <si>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</si>
  <si>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</si>
  <si>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</si>
  <si>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</si>
  <si>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</si>
  <si>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</si>
  <si>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</si>
  <si>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</si>
  <si>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</si>
  <si>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</si>
  <si>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</si>
  <si>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</si>
  <si>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</si>
  <si>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</si>
  <si>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B1-24</t>
  </si>
  <si>
    <t>B1-25</t>
  </si>
  <si>
    <t>B1-26</t>
  </si>
  <si>
    <t>B1-27</t>
  </si>
  <si>
    <t>B1-28</t>
  </si>
  <si>
    <t>B1-29</t>
  </si>
  <si>
    <t>項目名：</t>
  </si>
  <si>
    <t>☆数を把握したい項目の単位（人、個など）を入力。</t>
  </si>
  <si>
    <t>予選会</t>
  </si>
  <si>
    <t>代表者連絡先→</t>
  </si>
  <si>
    <t>※団体会費
納入確認</t>
  </si>
  <si>
    <t>※ﾃﾞｰﾀ不備</t>
  </si>
  <si>
    <t>チーム名→</t>
  </si>
  <si>
    <t>※同意書
提出確認</t>
  </si>
  <si>
    <t>※個人会費
納入確認</t>
  </si>
  <si>
    <t>※参加費
振込確認</t>
  </si>
  <si>
    <t>B2-24</t>
  </si>
  <si>
    <t>B2-25</t>
  </si>
  <si>
    <t>B2-26</t>
  </si>
  <si>
    <t>B2-27</t>
  </si>
  <si>
    <t>B2-28</t>
  </si>
  <si>
    <t>B2-29</t>
  </si>
  <si>
    <t>希望数調査</t>
  </si>
  <si>
    <t>品川</t>
  </si>
  <si>
    <t>勇樹</t>
  </si>
  <si>
    <t>ｼﾅｶﾞﾜ</t>
  </si>
  <si>
    <t>ﾕｳｷ</t>
  </si>
  <si>
    <t>東京</t>
  </si>
  <si>
    <t>花子</t>
  </si>
  <si>
    <t>香奈</t>
  </si>
  <si>
    <t>ｶﾅ</t>
  </si>
  <si>
    <t>M</t>
  </si>
  <si>
    <t>種目（エントリー種目数に制限が無いときは　"99"　と入力）</t>
  </si>
  <si>
    <t>中学生</t>
  </si>
  <si>
    <t>☆エントリー種目数に制限が無い場合は、必ず、セル内データを削除。</t>
  </si>
  <si>
    <t>☆使用しない欄（1.～3.）は、セル内データを削除。</t>
  </si>
  <si>
    <t>人表示</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</si>
  <si>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</si>
  <si>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</si>
  <si>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</si>
  <si>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</si>
  <si>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</si>
  <si>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</si>
  <si>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</si>
  <si>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</si>
  <si>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</si>
  <si>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</si>
  <si>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</si>
  <si>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</si>
  <si>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</si>
  <si>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浜松町SLSC</t>
  </si>
  <si>
    <t>大会初日：</t>
  </si>
  <si>
    <t>[02]</t>
  </si>
  <si>
    <t>申込〆切</t>
  </si>
  <si>
    <t>参加確認・選択肢</t>
  </si>
  <si>
    <t>性別</t>
  </si>
  <si>
    <t>女</t>
  </si>
  <si>
    <t>4.</t>
  </si>
  <si>
    <t>5.</t>
  </si>
  <si>
    <t>6.</t>
  </si>
  <si>
    <t>7.</t>
  </si>
  <si>
    <t>☆チーム代表者が兼ねる場合は、入力不要です。</t>
  </si>
  <si>
    <t>B1-13</t>
  </si>
  <si>
    <t>B1-15</t>
  </si>
  <si>
    <t>B1-19</t>
  </si>
  <si>
    <t>B1-20</t>
  </si>
  <si>
    <t>B1-21</t>
  </si>
  <si>
    <t>B1-22</t>
  </si>
  <si>
    <t>B1-23</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</si>
  <si>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</si>
  <si>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</si>
  <si>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</si>
  <si>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</si>
  <si>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</si>
  <si>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</si>
  <si>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</si>
  <si>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</si>
  <si>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</si>
  <si>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</si>
  <si>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</si>
  <si>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※《基本設定》画面は、リストの下（AU30）にあります。</t>
  </si>
  <si>
    <t>☆通常の（予選を行わない）大会の場合は、日付0の欄に大会初日（１日大会の場合は大会当日）を入力。</t>
  </si>
  <si>
    <t>様式B-1情報→</t>
  </si>
  <si>
    <t>様式B-2情報→</t>
  </si>
  <si>
    <t>選出審判員情報→</t>
  </si>
  <si>
    <t>A[21]</t>
  </si>
  <si>
    <t>（１）エントリーに関するチーム情報を入力してください。</t>
  </si>
  <si>
    <t>☆○○○の部分に、「ﾊﾟｰﾃｨｰ参加」「ﾚﾝﾀﾙｷｬｯﾌﾟ」などのことばを補う。</t>
  </si>
  <si>
    <t>チーム
番号</t>
  </si>
  <si>
    <t>ﾌﾘｶﾞﾅ・ｾｲ
(半角ｶﾀｶﾅ)</t>
  </si>
  <si>
    <t>ﾌﾘｶﾞﾅ・ﾒｲ
(半角ｶﾀｶﾅ)</t>
  </si>
  <si>
    <t>※項目欄「種目B2-1」から「種目B2-7」に、（原則）半角ｶﾀｶﾅで直接入力（使用しない欄は空白にする）</t>
  </si>
  <si>
    <t>※項目欄「種目B1-1」から「種目B1-7」に、（原則）半角ｶﾀｶﾅで直接入力（使用しない欄は空白にする）</t>
  </si>
  <si>
    <t>※</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</si>
  <si>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</si>
  <si>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</si>
  <si>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</si>
  <si>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</si>
  <si>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</si>
  <si>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</si>
  <si>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</si>
  <si>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</si>
  <si>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</si>
  <si>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</si>
  <si>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</si>
  <si>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</si>
  <si>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</si>
  <si>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</si>
  <si>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</si>
  <si>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</si>
  <si>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</si>
  <si>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</si>
  <si>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</si>
  <si>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</si>
  <si>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</si>
  <si>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</si>
  <si>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</si>
  <si>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</si>
  <si>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</si>
  <si>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</si>
  <si>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</si>
  <si>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</si>
  <si>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</si>
  <si>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</si>
  <si>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</si>
  <si>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</si>
  <si>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</si>
  <si>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</si>
  <si>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</si>
  <si>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</si>
  <si>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</si>
  <si>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</si>
  <si>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</si>
  <si>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</si>
  <si>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</si>
  <si>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</si>
  <si>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</si>
  <si>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</si>
  <si>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</si>
  <si>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</si>
  <si>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</si>
  <si>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</si>
  <si>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</si>
  <si>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</si>
  <si>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</si>
  <si>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</si>
  <si>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</si>
  <si>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</si>
  <si>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</si>
  <si>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</si>
  <si>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</si>
  <si>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</si>
  <si>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</si>
  <si>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</si>
  <si>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</si>
  <si>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</si>
  <si>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</si>
  <si>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</si>
  <si>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</si>
  <si>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</si>
  <si>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</si>
  <si>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xml:space="preserve"> 1人以上 ～  4人以下</t>
  </si>
  <si>
    <t>※審判員の選出人数基準が変わったときは、</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</si>
  <si>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</si>
  <si>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</si>
  <si>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</si>
  <si>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</si>
  <si>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</si>
  <si>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</si>
  <si>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</si>
  <si>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</si>
  <si>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</si>
  <si>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</si>
  <si>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</si>
  <si>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</si>
  <si>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競技者
合計</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</si>
  <si>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</si>
  <si>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</si>
  <si>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</si>
  <si>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</si>
  <si>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</si>
  <si>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</si>
  <si>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</si>
  <si>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</si>
  <si>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</si>
  <si>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</si>
  <si>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</si>
  <si>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</si>
  <si>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</si>
  <si>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</si>
  <si>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</si>
  <si>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</si>
  <si>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</si>
  <si>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</si>
  <si>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</si>
  <si>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</si>
  <si>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</si>
  <si>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</si>
  <si>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</si>
  <si>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</si>
  <si>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</si>
  <si>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</si>
  <si>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</si>
  <si>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</si>
  <si>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</si>
  <si>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</si>
  <si>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</si>
  <si>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WA1-30</t>
  </si>
  <si>
    <t>WA1-34</t>
  </si>
  <si>
    <t>WA1-35</t>
  </si>
  <si>
    <t>WA1-36</t>
  </si>
  <si>
    <t>WA1-37</t>
  </si>
  <si>
    <t>WA1-38</t>
  </si>
  <si>
    <t>WA1-39</t>
  </si>
  <si>
    <t>WA1-46</t>
  </si>
  <si>
    <t>WA1-47</t>
  </si>
  <si>
    <t>WA1-48</t>
  </si>
  <si>
    <t>WA1-49</t>
  </si>
  <si>
    <t>WA1-50</t>
  </si>
  <si>
    <t>WA1-51</t>
  </si>
  <si>
    <t>WA1-55</t>
  </si>
  <si>
    <t>WA1-56</t>
  </si>
  <si>
    <t>WA1-57</t>
  </si>
  <si>
    <t>WA1-58</t>
  </si>
  <si>
    <t>WA1-59</t>
  </si>
  <si>
    <t>WA1-60</t>
  </si>
  <si>
    <t>WA1-62</t>
  </si>
  <si>
    <t>WA1-63</t>
  </si>
  <si>
    <t>WA1-64</t>
  </si>
  <si>
    <t>WA1-65</t>
  </si>
  <si>
    <t>WA1-66</t>
  </si>
  <si>
    <t>WA1-67</t>
  </si>
  <si>
    <t>A-1</t>
  </si>
  <si>
    <t>年齢区分</t>
  </si>
  <si>
    <t>年齢区分（通常は、様式 B-1 からの参照データにつき、入力不要）</t>
  </si>
  <si>
    <t>○義務あり</t>
  </si>
  <si>
    <t>（↑漢字・姓）</t>
  </si>
  <si>
    <t>（↑漢字・名）</t>
  </si>
  <si>
    <t>名称</t>
  </si>
  <si>
    <t>略称</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</si>
  <si>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</si>
  <si>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</si>
  <si>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</si>
  <si>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</si>
  <si>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</si>
  <si>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</si>
  <si>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</si>
  <si>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</si>
  <si>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</si>
  <si>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</si>
  <si>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</si>
  <si>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</si>
  <si>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</si>
  <si>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</si>
  <si>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</si>
  <si>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</si>
  <si>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</si>
  <si>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</si>
  <si>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</si>
  <si>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</si>
  <si>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</si>
  <si>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</si>
  <si>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</si>
  <si>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</si>
  <si>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</si>
  <si>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</si>
  <si>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</si>
  <si>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</si>
  <si>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</si>
  <si>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</si>
  <si>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</si>
  <si>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</si>
  <si>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</si>
  <si>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</si>
  <si>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</si>
  <si>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</si>
  <si>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</si>
  <si>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</si>
  <si>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</si>
  <si>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</si>
  <si>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</si>
  <si>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</si>
  <si>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</si>
  <si>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</si>
  <si>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</si>
  <si>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</si>
  <si>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</si>
  <si>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</si>
  <si>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</si>
  <si>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</si>
  <si>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</si>
  <si>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</si>
  <si>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</si>
  <si>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</si>
  <si>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</si>
  <si>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</si>
  <si>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</si>
  <si>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</si>
  <si>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</si>
  <si>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</si>
  <si>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</si>
  <si>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</si>
  <si>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</si>
  <si>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</si>
  <si>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</si>
  <si>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</si>
  <si>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</si>
  <si>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</si>
  <si>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</si>
  <si>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</si>
  <si>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</si>
  <si>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</si>
  <si>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</si>
  <si>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</si>
  <si>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</si>
  <si>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</si>
  <si>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</si>
  <si>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</si>
  <si>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</si>
  <si>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</si>
  <si>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</si>
  <si>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</si>
  <si>
    <t>種目</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</si>
  <si>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</si>
  <si>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</si>
  <si>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</si>
  <si>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</si>
  <si>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</si>
  <si>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</si>
  <si>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</si>
  <si>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</si>
  <si>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</si>
  <si>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</si>
  <si>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</si>
  <si>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</si>
  <si>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</si>
  <si>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</si>
  <si>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</si>
  <si>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</si>
  <si>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</si>
  <si>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</si>
  <si>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</si>
  <si>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</si>
  <si>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</si>
  <si>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</si>
  <si>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</si>
  <si>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</si>
  <si>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</si>
  <si>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</si>
  <si>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</si>
  <si>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</si>
  <si>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</si>
  <si>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</si>
  <si>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</si>
  <si>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</si>
  <si>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</si>
  <si>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</si>
  <si>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</si>
  <si>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</si>
  <si>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</si>
  <si>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</si>
  <si>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</si>
  <si>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</si>
  <si>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</si>
  <si>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</si>
  <si>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</si>
  <si>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</si>
  <si>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</si>
  <si>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</si>
  <si>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</si>
  <si>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</si>
  <si>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</si>
  <si>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</si>
  <si>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</si>
  <si>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</si>
  <si>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</si>
  <si>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</si>
  <si>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</si>
  <si>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</si>
  <si>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</si>
  <si>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</si>
  <si>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</si>
  <si>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</si>
  <si>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</si>
  <si>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</si>
  <si>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</si>
  <si>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</si>
  <si>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</si>
  <si>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</si>
  <si>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</si>
  <si>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</si>
  <si>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</si>
  <si>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</si>
  <si>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</si>
  <si>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</si>
  <si>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</si>
  <si>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</si>
  <si>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</si>
  <si>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</si>
  <si>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</si>
  <si>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</si>
  <si>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</si>
  <si>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</si>
  <si>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</si>
  <si>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</si>
  <si>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</si>
  <si>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</si>
  <si>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</si>
  <si>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</si>
  <si>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</si>
  <si>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</si>
  <si>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</si>
  <si>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</si>
  <si>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</si>
  <si>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</si>
  <si>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</si>
  <si>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</si>
  <si>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</si>
  <si>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</si>
  <si>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</si>
  <si>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</si>
  <si>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</si>
  <si>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</si>
  <si>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</si>
  <si>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</si>
  <si>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</si>
  <si>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</si>
  <si>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</si>
  <si>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</si>
  <si>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</si>
  <si>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</si>
  <si>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</si>
  <si>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</si>
  <si>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</si>
  <si>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</si>
  <si>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</si>
  <si>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</si>
  <si>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</si>
  <si>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</si>
  <si>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</si>
  <si>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</si>
  <si>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</si>
  <si>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</si>
  <si>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</si>
  <si>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</si>
  <si>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</si>
  <si>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</si>
  <si>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</si>
  <si>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</si>
  <si>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</si>
  <si>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</si>
  <si>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</si>
  <si>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</si>
  <si>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</si>
  <si>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</si>
  <si>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</si>
  <si>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</si>
  <si>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</si>
  <si>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</si>
  <si>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</si>
  <si>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</si>
  <si>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</si>
  <si>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</si>
  <si>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</si>
  <si>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</si>
  <si>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</si>
  <si>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</si>
  <si>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</si>
  <si>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1500（高校生）</t>
  </si>
  <si>
    <t>0（中学生）</t>
  </si>
  <si>
    <t>S</t>
  </si>
  <si>
    <t>省略</t>
  </si>
  <si>
    <t>省略
※手書きの場合は入力する！</t>
  </si>
  <si>
    <t>（２）確認用（入力不要）</t>
  </si>
  <si>
    <t>高校生</t>
  </si>
  <si>
    <t>追加個人種目</t>
  </si>
  <si>
    <t>(追加
個人種目)</t>
  </si>
  <si>
    <t>追加種目
合計</t>
  </si>
  <si>
    <t xml:space="preserve"> 5人以上 ～ 10人以下</t>
  </si>
  <si>
    <t>11人以上 ～ 20人以下</t>
  </si>
  <si>
    <t>３人</t>
  </si>
  <si>
    <t>21人以上 ～ 40人以下</t>
  </si>
  <si>
    <t>41人以上 ～</t>
  </si>
  <si>
    <t>４人</t>
  </si>
  <si>
    <t>高校生</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</si>
  <si>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</si>
  <si>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</si>
  <si>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</si>
  <si>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</si>
  <si>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</si>
  <si>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</si>
  <si>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</si>
  <si>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</si>
  <si>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</si>
  <si>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</si>
  <si>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</si>
  <si>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</si>
  <si>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</si>
  <si>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</si>
  <si>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</si>
  <si>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</si>
  <si>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</si>
  <si>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</si>
  <si>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</si>
  <si>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</si>
  <si>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</si>
  <si>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</si>
  <si>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</si>
  <si>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</si>
  <si>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</si>
  <si>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</si>
  <si>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</si>
  <si>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</si>
  <si>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</si>
  <si>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5000xxxxx</t>
  </si>
  <si>
    <t>5000yyyyy</t>
  </si>
  <si>
    <t>男子</t>
  </si>
  <si>
    <t>女子</t>
  </si>
  <si>
    <t>計</t>
  </si>
  <si>
    <t>選出テクニカルオフィシャル1</t>
  </si>
  <si>
    <t>選出テクニカルオフィシャル2</t>
  </si>
  <si>
    <t>選出テクニカルオフィシャル3</t>
  </si>
  <si>
    <t>選出テクニカルオフィシャル4</t>
  </si>
  <si>
    <t>選出テクニカルオフィシャル5</t>
  </si>
  <si>
    <t>選出テクニカル
オフィシャル数</t>
  </si>
  <si>
    <t>☆二次要項はエントリー担当者にメール送信します。</t>
  </si>
  <si>
    <t>湘南GoldenAgeアカデミー</t>
  </si>
  <si>
    <t>Vikings</t>
  </si>
  <si>
    <t>湘南GoldenAge</t>
  </si>
  <si>
    <t>選出人数:</t>
  </si>
  <si>
    <t>Ver4</t>
  </si>
  <si>
    <t>太郎</t>
  </si>
  <si>
    <t>追加ｴﾝﾄﾘｰ</t>
  </si>
  <si>
    <t>「LIFESAVERS」団体登録の確認</t>
  </si>
  <si>
    <t>追加
ｴﾝﾄﾘｰ</t>
  </si>
  <si>
    <t>ICUライフセービングクラブ</t>
  </si>
  <si>
    <t>ICU</t>
  </si>
  <si>
    <t>愛知淑徳大学ライフセービングクラブ</t>
  </si>
  <si>
    <t>愛知淑徳大学LSC</t>
  </si>
  <si>
    <t>青山学院大学ライフセービングクラブ</t>
  </si>
  <si>
    <t>青山学院大学LSC</t>
  </si>
  <si>
    <t>安芸ライフセービングクラブ</t>
  </si>
  <si>
    <t>熱海ライフセービングクラブ</t>
  </si>
  <si>
    <t>奄美ライフセービングクラブ</t>
  </si>
  <si>
    <t>淡路島ライフセービングクラブ</t>
  </si>
  <si>
    <t>淡路島LSC</t>
  </si>
  <si>
    <t>磯子小学校</t>
  </si>
  <si>
    <t>茨城大学サーフライフセービングクラブ</t>
  </si>
  <si>
    <t>茨城大学SLSC</t>
  </si>
  <si>
    <t>いわきサーフライフセービングクラブ</t>
  </si>
  <si>
    <t>いわきSLSC</t>
  </si>
  <si>
    <t>大阪体育大学ライフセービングクラブ</t>
  </si>
  <si>
    <t>大阪体育大学LSC</t>
  </si>
  <si>
    <t>皆生ライフセービングクラブ</t>
  </si>
  <si>
    <t>鹿児島国際大学ライフセービングクラブ</t>
  </si>
  <si>
    <t>鹿児島国際大学LSC</t>
  </si>
  <si>
    <t>神奈川大学ライフセービングクラブ</t>
  </si>
  <si>
    <t>神奈川大学LSC</t>
  </si>
  <si>
    <t>関門ライフセービングクラブ</t>
  </si>
  <si>
    <t>九州産業大学ライフセービングクラブ</t>
  </si>
  <si>
    <t>九州産業大学LSC</t>
  </si>
  <si>
    <t>共栄大学ライフセービングクラブ</t>
  </si>
  <si>
    <t>共栄大学LSC</t>
  </si>
  <si>
    <t>京都ライフセービング</t>
  </si>
  <si>
    <t>京都LS</t>
  </si>
  <si>
    <t>杏林大学ライフセービングクラブ</t>
  </si>
  <si>
    <t>杏林大学LSC</t>
  </si>
  <si>
    <t>九十九里ライフセービングクラブ</t>
  </si>
  <si>
    <t>慶應義塾大学ライフセービングクラブ</t>
  </si>
  <si>
    <t>慶應義塾大学LSC</t>
  </si>
  <si>
    <t>國學院大學ライフセービングクラブ</t>
  </si>
  <si>
    <t>國學院大學LSC</t>
  </si>
  <si>
    <t>国際武道大学ライフセービングクラブ</t>
  </si>
  <si>
    <t>国際武道大学LSC</t>
  </si>
  <si>
    <t>国士舘大学ライフセービングクラブ</t>
  </si>
  <si>
    <t>国士舘大学LSC</t>
  </si>
  <si>
    <t>コバルトブルー下関ライフセービングクラブ</t>
  </si>
  <si>
    <t>SURF90藤沢ライフセービングクラブ</t>
  </si>
  <si>
    <t>札幌ライフセービングクラブ</t>
  </si>
  <si>
    <t>座間味ライフセービングクラブ</t>
  </si>
  <si>
    <t>静波ライフセービングクラブ</t>
  </si>
  <si>
    <t>実践女子大学ライフセービングクラブ</t>
  </si>
  <si>
    <t>実践女子大学LSC</t>
  </si>
  <si>
    <t>順天堂大学ライフセービングクラブ</t>
  </si>
  <si>
    <t>順天堂大学LSC</t>
  </si>
  <si>
    <t>上智大学ライフセービングクラブ</t>
  </si>
  <si>
    <t>上智大学LSC</t>
  </si>
  <si>
    <t>湘南学園</t>
  </si>
  <si>
    <t>湘南ひらつかライフセービングクラブ</t>
  </si>
  <si>
    <t>新宮ライフセービングクラブ</t>
  </si>
  <si>
    <t>成蹊大学ライフセービングクラブ</t>
  </si>
  <si>
    <t>成蹊大学LSC</t>
  </si>
  <si>
    <t>成城大学ライフセービングクラブ</t>
  </si>
  <si>
    <t>成城大学LSC</t>
  </si>
  <si>
    <t>専修大学サーフライフセービングクラブ</t>
  </si>
  <si>
    <t>専修大学SLSC</t>
  </si>
  <si>
    <t>拓殖大学ライフセービングクラブ</t>
  </si>
  <si>
    <t>拓殖大学LSC</t>
  </si>
  <si>
    <t>玉川大学ライフセービングクラブ</t>
  </si>
  <si>
    <t>玉川大学LSC</t>
  </si>
  <si>
    <t>淡輪ライフセービングクラブ</t>
  </si>
  <si>
    <t>千葉科学大学ライフセービングクラブ</t>
  </si>
  <si>
    <t>千葉科学大学LSC</t>
  </si>
  <si>
    <t>中央大学ライフセービングクラブ</t>
  </si>
  <si>
    <t>中央大学LSC</t>
  </si>
  <si>
    <t>中京大学ライフセービングクラブ</t>
  </si>
  <si>
    <t>中京大学LSC</t>
  </si>
  <si>
    <t>筑波大学ライフセービングクラブ</t>
  </si>
  <si>
    <t>筑波大学LSC</t>
  </si>
  <si>
    <t>帝京大学ライフセービングクラブ</t>
  </si>
  <si>
    <t>帝京大学LSC</t>
  </si>
  <si>
    <t>TKSライフセービングクラブ</t>
  </si>
  <si>
    <t>TKS</t>
  </si>
  <si>
    <t>電気通信大学ライフセービングクラブ</t>
  </si>
  <si>
    <t>電気通信大学LSC</t>
  </si>
  <si>
    <t>東海大学湘南校舎ライフセービングクラブ</t>
  </si>
  <si>
    <t>東海大学湘南校舎LSC</t>
  </si>
  <si>
    <t>東京学芸大学ライフセービングクラブ</t>
  </si>
  <si>
    <t>東京学芸大学LSC</t>
  </si>
  <si>
    <t>東京女子体育大学ライフセービングクラブ</t>
  </si>
  <si>
    <t>東京女子体育大学LSC</t>
  </si>
  <si>
    <t>東洋大学サーフライフセービングクラブ</t>
  </si>
  <si>
    <t>東洋大学SLSC</t>
  </si>
  <si>
    <t>鳥取大学発ライフセービングクラブ</t>
  </si>
  <si>
    <t>鳥取大学発LSC</t>
  </si>
  <si>
    <t>とびうおライフセービングクラブ</t>
  </si>
  <si>
    <t>とびうお</t>
  </si>
  <si>
    <t>新潟産業大学ライフセービングクラブ</t>
  </si>
  <si>
    <t>新潟産業大学LSC</t>
  </si>
  <si>
    <t>西伊豆・松崎ライフセービングクラブ</t>
  </si>
  <si>
    <t>西浜サーフライフセービングクラブ</t>
  </si>
  <si>
    <t>日本体育大学荏原高等学校ライフセービングクラブ</t>
  </si>
  <si>
    <t>日本体育大学ライフセービングクラブ</t>
  </si>
  <si>
    <t>日本体育大学LSC</t>
  </si>
  <si>
    <t>日本女子体育大学ライフセービングクラブ</t>
  </si>
  <si>
    <t>日本女子体育大学LSC</t>
  </si>
  <si>
    <t>日本女子大学ライフセービングクラブ</t>
  </si>
  <si>
    <t>日本女子大学LSC</t>
  </si>
  <si>
    <t>日本大学サーフライフセービングクラブ</t>
  </si>
  <si>
    <t>日本大学SLSC</t>
  </si>
  <si>
    <t>日本福祉大学ライフセービングクラブ</t>
  </si>
  <si>
    <t>日本福祉大学LSC</t>
  </si>
  <si>
    <t>萩サーフライフセービングクラブ</t>
  </si>
  <si>
    <t>浜松ライフセービングクラブ</t>
  </si>
  <si>
    <t>常陸サーフライフセービングクラブ</t>
  </si>
  <si>
    <t>常陸SLSC</t>
  </si>
  <si>
    <t>広島国際大学ライフセービングクラブ</t>
  </si>
  <si>
    <t>広島国際大学LSC</t>
  </si>
  <si>
    <t>福井県立大学ライフセービングクラブ</t>
  </si>
  <si>
    <t>福井県立大学LSC</t>
  </si>
  <si>
    <t>福岡大学ライフセービングクラブ</t>
  </si>
  <si>
    <t>福岡大学LSC</t>
  </si>
  <si>
    <t>福岡ライフセービングクラブ</t>
  </si>
  <si>
    <t>富土ライフセービングクラブ</t>
  </si>
  <si>
    <t>文教大学ライフセービングクラブ</t>
  </si>
  <si>
    <t>文教大学LSC</t>
  </si>
  <si>
    <t>法政大学サーフライフセービングクラブ</t>
  </si>
  <si>
    <t>法政大学SLSC</t>
  </si>
  <si>
    <t>武蔵丘短期大学ライフセービングクラブ</t>
  </si>
  <si>
    <t>武蔵丘短期大学LSC</t>
  </si>
  <si>
    <t>明治国際医療大学ライフセービングクラブ</t>
  </si>
  <si>
    <t>明治国際医療大学LSC</t>
  </si>
  <si>
    <t>明治大学サーフライフセービングクラブ</t>
  </si>
  <si>
    <t>明治大学SLSC</t>
  </si>
  <si>
    <t>名城大学ライフセービングクラブ</t>
  </si>
  <si>
    <t>名城大学LSC</t>
  </si>
  <si>
    <t>明星大学ライフセービングクラブ</t>
  </si>
  <si>
    <t>明星大学LSC</t>
  </si>
  <si>
    <t>山形ライフセービングクラブ</t>
  </si>
  <si>
    <t>吉母アクアライフセービングクラブ</t>
  </si>
  <si>
    <t>琉球ライフセービングクラブ</t>
  </si>
  <si>
    <t>立教大学ライフセービングクラブ</t>
  </si>
  <si>
    <t>立教大学LSC</t>
  </si>
  <si>
    <t>流通経済大学ライフセービングクラブ</t>
  </si>
  <si>
    <t>流通経済大学LSC</t>
  </si>
  <si>
    <t>早稲田大学ライフセービングクラブ</t>
  </si>
  <si>
    <t>早稲田大学LSC</t>
  </si>
  <si>
    <t>大分市ライフセービングクラブ</t>
  </si>
  <si>
    <t>大分市LSC</t>
  </si>
  <si>
    <t>一般</t>
  </si>
  <si>
    <t>一般</t>
  </si>
  <si>
    <t>[12]</t>
  </si>
  <si>
    <t>[13] チームキャップ 登録管理番号</t>
  </si>
  <si>
    <t>-</t>
  </si>
  <si>
    <t>(英字3文字)</t>
  </si>
  <si>
    <t>(数字2文字)</t>
  </si>
  <si>
    <t>キャップ登録番号</t>
  </si>
  <si>
    <t>クラブ種別</t>
  </si>
  <si>
    <t>ｻｰﾌﾚｰｽ</t>
  </si>
  <si>
    <t>ﾋﾞｰﾁﾌﾗｯｸﾞｽ</t>
  </si>
  <si>
    <t>ﾋﾞｰﾁﾌﾗｯｸﾞｽ</t>
  </si>
  <si>
    <t>ﾋﾞｰﾁｽﾌﾟﾘﾝﾄ</t>
  </si>
  <si>
    <t>ﾋﾞｰﾁﾗﾝ(2km)</t>
  </si>
  <si>
    <t>ﾋﾞｰﾁﾗﾝ(2km)</t>
  </si>
  <si>
    <t>ｻｰﾌｽｷｰﾚｰｽ</t>
  </si>
  <si>
    <t>ｻｰﾌｽｷｰﾚｰｽ</t>
  </si>
  <si>
    <t>ﾎﾞｰﾄﾞﾚｰｽ</t>
  </si>
  <si>
    <t>ﾎﾞｰﾄﾞﾚｰｽ</t>
  </si>
  <si>
    <t>ｵｰｼｬﾝｳｰﾏﾝ</t>
  </si>
  <si>
    <t>※中学生参加可</t>
  </si>
  <si>
    <t>合計</t>
  </si>
  <si>
    <t>ｵｰｼｬﾝﾏﾝ</t>
  </si>
  <si>
    <t>ｵｰｼｬﾝﾏﾝ</t>
  </si>
  <si>
    <t>ｵｰｼｬﾝｳ-ﾏﾝ</t>
  </si>
  <si>
    <t>天橋立ライフセービングクラブ</t>
  </si>
  <si>
    <t>由比ガ浜サーフライフセービングクラブ</t>
  </si>
  <si>
    <t>由比ガ浜サーフライフセービングクラブ</t>
  </si>
  <si>
    <t>由比ガ浜SLSC</t>
  </si>
  <si>
    <t>南伊豆ライフセービングクラブ</t>
  </si>
  <si>
    <t>南伊豆ライフセービングクラブ</t>
  </si>
  <si>
    <t>南伊豆LSC</t>
  </si>
  <si>
    <t>十文字中学・高等学校ライフセービングクラブ</t>
  </si>
  <si>
    <t>十文字中学・高等学校ライフセービングクラブ</t>
  </si>
  <si>
    <t>十文字中学・高等学校LSC</t>
  </si>
  <si>
    <t>牧之原ライフセービングクラブ</t>
  </si>
  <si>
    <t>牧之原ライフセービングクラブ</t>
  </si>
  <si>
    <t>牧之原LSC</t>
  </si>
  <si>
    <t>長崎県北ライフセービングクラブ</t>
  </si>
  <si>
    <t>長崎県北ライフセービングクラブ</t>
  </si>
  <si>
    <t>長崎県北LSC</t>
  </si>
  <si>
    <t>博多サーフライフセービングクラブ</t>
  </si>
  <si>
    <t>博多サーフライフセービングクラブ</t>
  </si>
  <si>
    <t>博多SLSC</t>
  </si>
  <si>
    <t>熊本ライフセービングクラブ</t>
  </si>
  <si>
    <t>熊本ライフセービングクラブ</t>
  </si>
  <si>
    <t>熊本LSC</t>
  </si>
  <si>
    <t>明治学院大学ライフセービングクラブ</t>
  </si>
  <si>
    <t>明治学院大学ライフセービングクラブ</t>
  </si>
  <si>
    <t>明治学院大学LSC</t>
  </si>
  <si>
    <t>東海大学静岡キャンパスライフセービングクラブ</t>
  </si>
  <si>
    <t>東海大学静岡ｷｬﾝﾊﾟｽLSC</t>
  </si>
  <si>
    <t>東海大学静岡キャンパスライフセービングクラブ</t>
  </si>
  <si>
    <t>鎌倉女子大学ライフセービングクラブ</t>
  </si>
  <si>
    <t>鎌倉女子大学ライフセービングクラブ</t>
  </si>
  <si>
    <t>鎌倉女子大学LSC</t>
  </si>
  <si>
    <t>武蔵野大学ライフセービングクラブ</t>
  </si>
  <si>
    <t>武蔵野大学ライフセービングクラブ</t>
  </si>
  <si>
    <t>武蔵野大学LSC</t>
  </si>
  <si>
    <t>名古屋工業大学ライフセービングクラブ</t>
  </si>
  <si>
    <t>名古屋工業大学LSC</t>
  </si>
  <si>
    <t>名古屋工業大学ライフセービングクラブ</t>
  </si>
  <si>
    <t>仙台大学ライフセービングクラブ</t>
  </si>
  <si>
    <t>仙台大学ライフセービングクラブ</t>
  </si>
  <si>
    <t>仙台大学LSC</t>
  </si>
  <si>
    <t>サーフカーニバル　第36回全日本ライフセービング種目別選手権大会</t>
  </si>
  <si>
    <r>
      <t>2023</t>
    </r>
    <r>
      <rPr>
        <b/>
        <sz val="12"/>
        <color indexed="10"/>
        <rFont val="ＭＳ ゴシック"/>
        <family val="3"/>
      </rPr>
      <t>年</t>
    </r>
    <r>
      <rPr>
        <b/>
        <sz val="12"/>
        <color indexed="10"/>
        <rFont val="ＭＳ ゴシック"/>
        <family val="3"/>
      </rPr>
      <t>5</t>
    </r>
    <r>
      <rPr>
        <b/>
        <sz val="12"/>
        <color indexed="10"/>
        <rFont val="ＭＳ ゴシック"/>
        <family val="3"/>
      </rPr>
      <t>月</t>
    </r>
    <r>
      <rPr>
        <b/>
        <sz val="12"/>
        <color indexed="10"/>
        <rFont val="ＭＳ ゴシック"/>
        <family val="3"/>
      </rPr>
      <t>17</t>
    </r>
    <r>
      <rPr>
        <b/>
        <sz val="12"/>
        <color indexed="10"/>
        <rFont val="ＭＳ ゴシック"/>
        <family val="3"/>
      </rPr>
      <t>日（水）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t>
    </r>
  </si>
  <si>
    <t>☆表示される人数分のテクニカルオフィシャルのお名前を入力下さい。また、必ず右記フォームから登録下さい。</t>
  </si>
  <si>
    <t>https://forms.gle/4E55vv3QLfBJfMdz7</t>
  </si>
  <si>
    <r>
      <t xml:space="preserve">本競技会で出場する
</t>
    </r>
    <r>
      <rPr>
        <u val="single"/>
        <sz val="9"/>
        <color indexed="10"/>
        <rFont val="ＭＳ ゴシック"/>
        <family val="3"/>
      </rPr>
      <t>『以外の』</t>
    </r>
    <r>
      <rPr>
        <sz val="9"/>
        <color indexed="8"/>
        <rFont val="ＭＳ ゴシック"/>
        <family val="3"/>
      </rPr>
      <t>所属クラブ</t>
    </r>
  </si>
  <si>
    <t>大門SLSC</t>
  </si>
  <si>
    <t>浜松町南LSC</t>
  </si>
  <si>
    <r>
      <t xml:space="preserve">本競技会で出場する
</t>
    </r>
    <r>
      <rPr>
        <u val="single"/>
        <sz val="9"/>
        <color indexed="10"/>
        <rFont val="ＭＳ ゴシック"/>
        <family val="3"/>
      </rPr>
      <t>『以外の』</t>
    </r>
    <r>
      <rPr>
        <sz val="9"/>
        <color indexed="8"/>
        <rFont val="ＭＳ ゴシック"/>
        <family val="3"/>
      </rPr>
      <t>所属クラブ</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</si>
</sst>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05">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b/>
      <sz val="11"/>
      <color indexed="8"/>
      <name val="ＭＳ ゴシック"/>
      <family val="3"/>
    </font>
    <font>
      <sz val="8"/>
      <name val="ＭＳ ゴシック"/>
      <family val="3"/>
    </font>
    <font>
      <b/>
      <sz val="8"/>
      <name val="ＭＳ ゴシック"/>
      <family val="3"/>
    </font>
    <font>
      <sz val="22"/>
      <color indexed="8"/>
      <name val="ＭＳ ゴシック"/>
      <family val="3"/>
    </font>
    <font>
      <sz val="16"/>
      <color indexed="10"/>
      <name val="ＭＳ ゴシック"/>
      <family val="3"/>
    </font>
    <font>
      <u val="single"/>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2"/>
      <name val="ＭＳ ゴシック"/>
      <family val="3"/>
    </font>
    <font>
      <b/>
      <sz val="8"/>
      <color indexed="10"/>
      <name val="ＭＳ ゴシック"/>
      <family val="3"/>
    </font>
    <font>
      <b/>
      <u val="single"/>
      <sz val="16"/>
      <color indexed="12"/>
      <name val="ＭＳ Ｐゴシック"/>
      <family val="3"/>
    </font>
    <font>
      <sz val="6"/>
      <color indexed="10"/>
      <name val="ＭＳ ゴシック"/>
      <family val="3"/>
    </font>
    <font>
      <b/>
      <u val="single"/>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rgb="FFFF0000"/>
      <name val="ＭＳ ゴシック"/>
      <family val="3"/>
    </font>
    <font>
      <sz val="9"/>
      <color rgb="FF0000FF"/>
      <name val="ＭＳ ゴシック"/>
      <family val="3"/>
    </font>
    <font>
      <b/>
      <sz val="8"/>
      <color rgb="FFFF0000"/>
      <name val="ＭＳ ゴシック"/>
      <family val="3"/>
    </font>
    <font>
      <sz val="12"/>
      <color rgb="FF0000FF"/>
      <name val="ＭＳ ゴシック"/>
      <family val="3"/>
    </font>
    <font>
      <b/>
      <u val="single"/>
      <sz val="16"/>
      <color rgb="FF0000FF"/>
      <name val="ＭＳ Ｐゴシック"/>
      <family val="3"/>
    </font>
    <font>
      <b/>
      <u val="single"/>
      <sz val="12"/>
      <color theme="10"/>
      <name val="ＭＳ Ｐゴシック"/>
      <family val="3"/>
    </font>
    <font>
      <sz val="6"/>
      <color rgb="FFFF0000"/>
      <name val="ＭＳ 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rgb="FFFFCCFF"/>
        <bgColor indexed="64"/>
      </patternFill>
    </fill>
    <fill>
      <patternFill patternType="solid">
        <fgColor rgb="FFFF99CC"/>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rgb="FF00FFFF"/>
        <bgColor indexed="64"/>
      </patternFill>
    </fill>
    <fill>
      <patternFill patternType="solid">
        <fgColor indexed="8"/>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color indexed="63"/>
      </left>
      <right style="thin"/>
      <top>
        <color indexed="63"/>
      </top>
      <bottom>
        <color indexed="63"/>
      </bottom>
    </border>
    <border>
      <left>
        <color indexed="63"/>
      </left>
      <right>
        <color indexed="63"/>
      </right>
      <top style="thin"/>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color indexed="63"/>
      </left>
      <right>
        <color indexed="63"/>
      </right>
      <top>
        <color indexed="63"/>
      </top>
      <bottom style="double"/>
    </border>
    <border>
      <left>
        <color indexed="63"/>
      </left>
      <right style="dotted"/>
      <top style="dotted"/>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dotted"/>
      <top style="medium"/>
      <bottom style="thin"/>
    </border>
    <border>
      <left style="dotted"/>
      <right>
        <color indexed="63"/>
      </right>
      <top style="thin"/>
      <bottom style="thin"/>
    </border>
    <border>
      <left>
        <color indexed="63"/>
      </left>
      <right style="medium"/>
      <top style="thin"/>
      <bottom style="thin"/>
    </border>
    <border>
      <left>
        <color indexed="63"/>
      </left>
      <right style="dotted"/>
      <top style="thin"/>
      <bottom style="thin"/>
    </border>
    <border>
      <left style="thin"/>
      <right style="thin"/>
      <top style="thin"/>
      <bottom style="double"/>
    </border>
    <border>
      <left style="medium"/>
      <right>
        <color indexed="63"/>
      </right>
      <top style="thin"/>
      <bottom style="thin"/>
    </border>
    <border>
      <left style="medium"/>
      <right>
        <color indexed="63"/>
      </right>
      <top style="thin"/>
      <bottom style="medium"/>
    </border>
    <border>
      <left>
        <color indexed="63"/>
      </left>
      <right>
        <color indexed="63"/>
      </right>
      <top style="double"/>
      <bottom>
        <color indexed="63"/>
      </bottom>
    </border>
    <border>
      <left style="dotted"/>
      <right>
        <color indexed="63"/>
      </right>
      <top style="medium"/>
      <bottom style="medium"/>
    </border>
    <border>
      <left>
        <color indexed="63"/>
      </left>
      <right style="thin"/>
      <top style="medium"/>
      <bottom style="medium"/>
    </border>
    <border>
      <left>
        <color indexed="63"/>
      </left>
      <right style="dotted"/>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tted"/>
      <right style="dotted"/>
      <top style="dotted"/>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dotted">
        <color indexed="8"/>
      </left>
      <right>
        <color indexed="63"/>
      </right>
      <top style="medium"/>
      <bottom style="thin">
        <color indexed="8"/>
      </bottom>
    </border>
    <border>
      <left>
        <color indexed="63"/>
      </left>
      <right style="medium"/>
      <top style="medium"/>
      <bottom style="thin">
        <color indexed="8"/>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dotted">
        <color indexed="8"/>
      </right>
      <top style="thin">
        <color indexed="8"/>
      </top>
      <bottom style="medium"/>
    </border>
    <border>
      <left style="dotted">
        <color indexed="8"/>
      </left>
      <right>
        <color indexed="63"/>
      </right>
      <top style="thin">
        <color indexed="8"/>
      </top>
      <bottom style="medium"/>
    </border>
    <border>
      <left>
        <color indexed="63"/>
      </left>
      <right style="medium"/>
      <top style="thin">
        <color indexed="8"/>
      </top>
      <bottom style="medium"/>
    </border>
    <border>
      <left>
        <color indexed="63"/>
      </left>
      <right style="medium"/>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1"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4" fillId="31" borderId="4" applyNumberFormat="0" applyAlignment="0" applyProtection="0"/>
    <xf numFmtId="0" fontId="35" fillId="0" borderId="0">
      <alignment/>
      <protection/>
    </xf>
    <xf numFmtId="0" fontId="95" fillId="0" borderId="0" applyNumberFormat="0" applyFill="0" applyBorder="0" applyAlignment="0" applyProtection="0"/>
    <xf numFmtId="0" fontId="96" fillId="32" borderId="0" applyNumberFormat="0" applyBorder="0" applyAlignment="0" applyProtection="0"/>
  </cellStyleXfs>
  <cellXfs count="437">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176" fontId="12" fillId="33" borderId="11"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6" fillId="0" borderId="0" xfId="0" applyFont="1" applyAlignment="1" applyProtection="1">
      <alignment vertical="center"/>
      <protection/>
    </xf>
    <xf numFmtId="0" fontId="36"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1" xfId="0" applyFont="1" applyFill="1" applyBorder="1" applyAlignment="1" applyProtection="1">
      <alignment vertical="center"/>
      <protection/>
    </xf>
    <xf numFmtId="0" fontId="25" fillId="33" borderId="11"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7" fillId="0" borderId="0" xfId="0" applyFont="1" applyFill="1" applyAlignment="1">
      <alignment horizontal="center" vertical="center" wrapText="1"/>
    </xf>
    <xf numFmtId="0" fontId="12" fillId="33" borderId="12" xfId="0" applyFont="1" applyFill="1" applyBorder="1" applyAlignment="1" applyProtection="1">
      <alignment vertical="center" shrinkToFit="1"/>
      <protection locked="0"/>
    </xf>
    <xf numFmtId="0" fontId="12" fillId="33" borderId="13"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1" xfId="0" applyFont="1" applyFill="1" applyBorder="1" applyAlignment="1" applyProtection="1">
      <alignment horizontal="center" vertical="center" wrapText="1"/>
      <protection/>
    </xf>
    <xf numFmtId="0" fontId="17" fillId="39" borderId="12" xfId="0" applyFont="1" applyFill="1" applyBorder="1" applyAlignment="1" applyProtection="1">
      <alignment vertical="center"/>
      <protection/>
    </xf>
    <xf numFmtId="0" fontId="17" fillId="39" borderId="13" xfId="0" applyFont="1" applyFill="1" applyBorder="1" applyAlignment="1" applyProtection="1">
      <alignment vertical="center"/>
      <protection/>
    </xf>
    <xf numFmtId="0" fontId="17" fillId="39" borderId="12" xfId="0" applyFont="1" applyFill="1" applyBorder="1" applyAlignment="1" applyProtection="1">
      <alignment vertical="center" wrapText="1"/>
      <protection/>
    </xf>
    <xf numFmtId="0" fontId="17" fillId="39" borderId="13" xfId="0" applyFont="1" applyFill="1" applyBorder="1" applyAlignment="1" applyProtection="1">
      <alignment vertical="center" wrapText="1"/>
      <protection/>
    </xf>
    <xf numFmtId="0" fontId="17" fillId="39" borderId="11" xfId="0" applyFont="1" applyFill="1" applyBorder="1" applyAlignment="1" applyProtection="1">
      <alignment horizontal="center" vertical="center" wrapText="1"/>
      <protection/>
    </xf>
    <xf numFmtId="0" fontId="24" fillId="39"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1" xfId="0" applyNumberFormat="1" applyFont="1" applyFill="1" applyBorder="1" applyAlignment="1" applyProtection="1">
      <alignment horizontal="center" vertical="center" shrinkToFit="1"/>
      <protection/>
    </xf>
    <xf numFmtId="0" fontId="12" fillId="33" borderId="11"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0" borderId="12" xfId="0" applyFont="1" applyFill="1" applyBorder="1" applyAlignment="1" applyProtection="1">
      <alignment vertical="center"/>
      <protection/>
    </xf>
    <xf numFmtId="0" fontId="17" fillId="40" borderId="13" xfId="0" applyFont="1" applyFill="1" applyBorder="1" applyAlignment="1" applyProtection="1">
      <alignment vertical="center"/>
      <protection/>
    </xf>
    <xf numFmtId="0" fontId="17" fillId="40" borderId="12" xfId="0" applyFont="1" applyFill="1" applyBorder="1" applyAlignment="1" applyProtection="1">
      <alignment vertical="center" wrapText="1"/>
      <protection/>
    </xf>
    <xf numFmtId="0" fontId="17" fillId="40" borderId="13" xfId="0" applyFont="1" applyFill="1" applyBorder="1" applyAlignment="1" applyProtection="1">
      <alignment vertical="center" wrapText="1"/>
      <protection/>
    </xf>
    <xf numFmtId="0" fontId="17" fillId="40" borderId="11" xfId="0" applyFont="1" applyFill="1" applyBorder="1" applyAlignment="1" applyProtection="1">
      <alignment horizontal="center" vertical="center" wrapText="1"/>
      <protection/>
    </xf>
    <xf numFmtId="0" fontId="24" fillId="40" borderId="11" xfId="0" applyFont="1" applyFill="1" applyBorder="1" applyAlignment="1" applyProtection="1">
      <alignment horizontal="center" vertical="center" wrapText="1"/>
      <protection/>
    </xf>
    <xf numFmtId="0" fontId="17" fillId="39" borderId="0" xfId="0" applyFont="1" applyFill="1" applyBorder="1" applyAlignment="1">
      <alignment horizontal="center" vertical="center" wrapText="1"/>
    </xf>
    <xf numFmtId="0" fontId="17" fillId="40"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38"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7"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1"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25"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40"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1"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3" fillId="0" borderId="0" xfId="0" applyFont="1" applyAlignment="1" applyProtection="1">
      <alignment vertical="center"/>
      <protection/>
    </xf>
    <xf numFmtId="0" fontId="39" fillId="41" borderId="11" xfId="0" applyFont="1" applyFill="1" applyBorder="1" applyAlignment="1" applyProtection="1">
      <alignment horizontal="center" vertical="center" shrinkToFit="1"/>
      <protection/>
    </xf>
    <xf numFmtId="49" fontId="39" fillId="41" borderId="11" xfId="0" applyNumberFormat="1" applyFont="1" applyFill="1" applyBorder="1" applyAlignment="1" applyProtection="1">
      <alignment horizontal="center" vertical="center" shrinkToFit="1"/>
      <protection/>
    </xf>
    <xf numFmtId="0" fontId="39" fillId="41" borderId="11" xfId="0" applyFont="1" applyFill="1" applyBorder="1" applyAlignment="1" applyProtection="1">
      <alignment vertical="center" shrinkToFit="1"/>
      <protection/>
    </xf>
    <xf numFmtId="176" fontId="39" fillId="41" borderId="11" xfId="0" applyNumberFormat="1" applyFont="1" applyFill="1" applyBorder="1" applyAlignment="1" applyProtection="1">
      <alignment vertical="center"/>
      <protection/>
    </xf>
    <xf numFmtId="0" fontId="39" fillId="41" borderId="11" xfId="0" applyFont="1" applyFill="1" applyBorder="1" applyAlignment="1" applyProtection="1">
      <alignment vertical="center"/>
      <protection/>
    </xf>
    <xf numFmtId="0" fontId="37" fillId="0" borderId="0" xfId="0" applyFont="1" applyAlignment="1" applyProtection="1">
      <alignment vertical="center"/>
      <protection/>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32" fillId="0" borderId="0" xfId="0" applyFont="1" applyAlignment="1" applyProtection="1">
      <alignment vertical="center"/>
      <protection/>
    </xf>
    <xf numFmtId="0" fontId="41"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3" fillId="0" borderId="0" xfId="0" applyFont="1" applyFill="1" applyAlignment="1" applyProtection="1">
      <alignment horizontal="center" vertical="center"/>
      <protection/>
    </xf>
    <xf numFmtId="0" fontId="43" fillId="0" borderId="0" xfId="0" applyFont="1" applyAlignment="1" applyProtection="1">
      <alignment vertical="center"/>
      <protection/>
    </xf>
    <xf numFmtId="0" fontId="44" fillId="0" borderId="0" xfId="0" applyFont="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protection/>
    </xf>
    <xf numFmtId="0" fontId="46" fillId="0" borderId="0" xfId="0" applyFont="1" applyAlignment="1" applyProtection="1">
      <alignment/>
      <protection/>
    </xf>
    <xf numFmtId="0" fontId="6" fillId="0" borderId="0" xfId="0" applyFont="1" applyBorder="1" applyAlignment="1" applyProtection="1">
      <alignment vertical="top"/>
      <protection/>
    </xf>
    <xf numFmtId="0" fontId="17" fillId="0" borderId="13" xfId="0" applyFont="1" applyFill="1" applyBorder="1" applyAlignment="1" applyProtection="1">
      <alignment horizontal="center" vertical="center" wrapText="1"/>
      <protection/>
    </xf>
    <xf numFmtId="0" fontId="47" fillId="0" borderId="0"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39" fillId="42" borderId="11" xfId="0" applyFont="1" applyFill="1" applyBorder="1" applyAlignment="1" applyProtection="1">
      <alignment horizontal="center" vertical="center" shrinkToFit="1"/>
      <protection/>
    </xf>
    <xf numFmtId="49" fontId="39" fillId="42" borderId="11" xfId="0" applyNumberFormat="1" applyFont="1" applyFill="1" applyBorder="1" applyAlignment="1" applyProtection="1">
      <alignment horizontal="center" vertical="center" shrinkToFit="1"/>
      <protection/>
    </xf>
    <xf numFmtId="0" fontId="39" fillId="42" borderId="11" xfId="0" applyFont="1" applyFill="1" applyBorder="1" applyAlignment="1" applyProtection="1">
      <alignment vertical="center" shrinkToFit="1"/>
      <protection/>
    </xf>
    <xf numFmtId="176" fontId="39" fillId="42" borderId="11" xfId="0" applyNumberFormat="1" applyFont="1" applyFill="1" applyBorder="1" applyAlignment="1" applyProtection="1">
      <alignment vertical="center"/>
      <protection/>
    </xf>
    <xf numFmtId="0" fontId="39" fillId="42" borderId="11" xfId="0" applyFont="1" applyFill="1" applyBorder="1" applyAlignment="1" applyProtection="1">
      <alignment vertical="center"/>
      <protection/>
    </xf>
    <xf numFmtId="0" fontId="24" fillId="43" borderId="11" xfId="0" applyFont="1" applyFill="1" applyBorder="1" applyAlignment="1" applyProtection="1">
      <alignment horizontal="center" vertical="center" wrapText="1"/>
      <protection/>
    </xf>
    <xf numFmtId="0" fontId="25" fillId="0" borderId="11" xfId="0" applyFont="1" applyFill="1" applyBorder="1" applyAlignment="1" applyProtection="1" quotePrefix="1">
      <alignment horizontal="center" vertical="center" shrinkToFit="1"/>
      <protection locked="0"/>
    </xf>
    <xf numFmtId="0" fontId="12" fillId="40" borderId="18"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12" fillId="41" borderId="18" xfId="0" applyFont="1" applyFill="1" applyBorder="1" applyAlignment="1" applyProtection="1">
      <alignment horizontal="center" vertical="center"/>
      <protection/>
    </xf>
    <xf numFmtId="0" fontId="3" fillId="7" borderId="19"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50" fillId="0" borderId="11" xfId="0" applyFont="1" applyBorder="1" applyAlignment="1" applyProtection="1">
      <alignment vertical="center"/>
      <protection/>
    </xf>
    <xf numFmtId="0" fontId="97" fillId="0" borderId="20"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9"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3" fillId="0" borderId="0" xfId="0" applyFont="1" applyAlignment="1" applyProtection="1">
      <alignment horizontal="left" vertical="center"/>
      <protection/>
    </xf>
    <xf numFmtId="0" fontId="17" fillId="34" borderId="11" xfId="0" applyFont="1" applyFill="1" applyBorder="1" applyAlignment="1" applyProtection="1">
      <alignment horizontal="left" vertical="center"/>
      <protection/>
    </xf>
    <xf numFmtId="176" fontId="39" fillId="41" borderId="11" xfId="0" applyNumberFormat="1"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7" fillId="34" borderId="0" xfId="0" applyFont="1" applyFill="1" applyAlignment="1">
      <alignment horizontal="center" vertical="center" wrapText="1"/>
    </xf>
    <xf numFmtId="0" fontId="17" fillId="34" borderId="11"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6"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38" borderId="11" xfId="0" applyFont="1" applyFill="1" applyBorder="1" applyAlignment="1" applyProtection="1">
      <alignment horizontal="center" vertical="center" wrapText="1" shrinkToFit="1"/>
      <protection/>
    </xf>
    <xf numFmtId="0" fontId="6" fillId="44" borderId="11"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21"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3" fillId="0" borderId="0" xfId="0" applyNumberFormat="1" applyFont="1" applyBorder="1" applyAlignment="1" applyProtection="1">
      <alignment vertical="center"/>
      <protection/>
    </xf>
    <xf numFmtId="182" fontId="5" fillId="0" borderId="22" xfId="0" applyNumberFormat="1" applyFont="1" applyBorder="1" applyAlignment="1" applyProtection="1">
      <alignment vertical="center"/>
      <protection/>
    </xf>
    <xf numFmtId="0" fontId="51" fillId="0" borderId="0" xfId="0" applyFont="1" applyBorder="1" applyAlignment="1" applyProtection="1">
      <alignment vertical="center" wrapText="1"/>
      <protection/>
    </xf>
    <xf numFmtId="0" fontId="51" fillId="0" borderId="0" xfId="0" applyFont="1" applyBorder="1" applyAlignment="1" applyProtection="1">
      <alignment vertical="center"/>
      <protection/>
    </xf>
    <xf numFmtId="0" fontId="6" fillId="0" borderId="11" xfId="0" applyFont="1" applyFill="1" applyBorder="1" applyAlignment="1" applyProtection="1">
      <alignment horizontal="center" vertical="center" wrapText="1" shrinkToFit="1"/>
      <protection/>
    </xf>
    <xf numFmtId="0" fontId="17" fillId="45" borderId="11" xfId="0" applyFont="1" applyFill="1" applyBorder="1" applyAlignment="1">
      <alignment horizontal="center" vertical="center"/>
    </xf>
    <xf numFmtId="0" fontId="17" fillId="35" borderId="11" xfId="0" applyFont="1" applyFill="1" applyBorder="1" applyAlignment="1">
      <alignment horizontal="center" vertical="center"/>
    </xf>
    <xf numFmtId="0" fontId="12" fillId="0" borderId="11" xfId="0" applyFont="1" applyBorder="1" applyAlignment="1">
      <alignment vertical="center"/>
    </xf>
    <xf numFmtId="5" fontId="12" fillId="0" borderId="0" xfId="0" applyNumberFormat="1" applyFont="1" applyAlignment="1">
      <alignment vertical="center"/>
    </xf>
    <xf numFmtId="0" fontId="17" fillId="37" borderId="0" xfId="0" applyFont="1" applyFill="1" applyAlignment="1">
      <alignment horizontal="center" vertical="center" wrapText="1"/>
    </xf>
    <xf numFmtId="176" fontId="25" fillId="33" borderId="11" xfId="0" applyNumberFormat="1" applyFont="1" applyFill="1" applyBorder="1" applyAlignment="1" applyProtection="1">
      <alignment horizontal="center" vertical="center" shrinkToFit="1"/>
      <protection locked="0"/>
    </xf>
    <xf numFmtId="0" fontId="25" fillId="33" borderId="11" xfId="0" applyFont="1" applyFill="1" applyBorder="1" applyAlignment="1" applyProtection="1">
      <alignment horizontal="center" vertical="center" shrinkToFit="1"/>
      <protection/>
    </xf>
    <xf numFmtId="0" fontId="25" fillId="0" borderId="11" xfId="0" applyNumberFormat="1" applyFont="1" applyFill="1" applyBorder="1" applyAlignment="1" applyProtection="1">
      <alignment horizontal="center" vertical="center" shrinkToFit="1"/>
      <protection locked="0"/>
    </xf>
    <xf numFmtId="49" fontId="15" fillId="0" borderId="0" xfId="0" applyNumberFormat="1" applyFont="1" applyAlignment="1" applyProtection="1">
      <alignment horizontal="center" vertical="center"/>
      <protection/>
    </xf>
    <xf numFmtId="49" fontId="40"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3" fillId="0" borderId="0" xfId="0" applyNumberFormat="1" applyFont="1" applyAlignment="1" applyProtection="1">
      <alignment horizontal="center" vertical="center"/>
      <protection/>
    </xf>
    <xf numFmtId="49" fontId="43" fillId="0" borderId="0" xfId="0" applyNumberFormat="1" applyFont="1" applyFill="1" applyAlignment="1" applyProtection="1">
      <alignment horizontal="center" vertical="center"/>
      <protection/>
    </xf>
    <xf numFmtId="49" fontId="17" fillId="39" borderId="11" xfId="0" applyNumberFormat="1" applyFont="1" applyFill="1" applyBorder="1" applyAlignment="1" applyProtection="1">
      <alignment horizontal="center" vertical="center" wrapText="1"/>
      <protection/>
    </xf>
    <xf numFmtId="49" fontId="12" fillId="33" borderId="11"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5" fillId="0" borderId="0" xfId="0" applyNumberFormat="1" applyFont="1" applyAlignment="1" applyProtection="1">
      <alignment/>
      <protection/>
    </xf>
    <xf numFmtId="49" fontId="45" fillId="0" borderId="0" xfId="0" applyNumberFormat="1" applyFont="1" applyFill="1" applyAlignment="1" applyProtection="1">
      <alignment horizontal="center" vertical="center"/>
      <protection/>
    </xf>
    <xf numFmtId="49" fontId="17" fillId="40" borderId="11" xfId="0" applyNumberFormat="1" applyFont="1" applyFill="1" applyBorder="1" applyAlignment="1" applyProtection="1">
      <alignment horizontal="center" vertical="center" wrapText="1"/>
      <protection/>
    </xf>
    <xf numFmtId="49" fontId="25" fillId="33" borderId="11"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1"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4" fillId="0" borderId="11" xfId="0" applyFont="1" applyBorder="1" applyAlignment="1" applyProtection="1">
      <alignment vertical="center"/>
      <protection/>
    </xf>
    <xf numFmtId="0" fontId="12" fillId="0" borderId="11" xfId="0" applyFont="1" applyBorder="1" applyAlignment="1" applyProtection="1">
      <alignment vertical="center"/>
      <protection/>
    </xf>
    <xf numFmtId="0" fontId="28" fillId="0" borderId="0" xfId="0" applyFont="1" applyFill="1" applyBorder="1" applyAlignment="1" applyProtection="1">
      <alignment vertical="center" shrinkToFit="1"/>
      <protection/>
    </xf>
    <xf numFmtId="0" fontId="26" fillId="0" borderId="0" xfId="0" applyFont="1" applyFill="1" applyBorder="1" applyAlignment="1" applyProtection="1">
      <alignment vertical="center" shrinkToFit="1"/>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25" xfId="0" applyFont="1" applyBorder="1" applyAlignment="1" applyProtection="1">
      <alignment vertical="center"/>
      <protection/>
    </xf>
    <xf numFmtId="0" fontId="5" fillId="0" borderId="20" xfId="0" applyFont="1" applyBorder="1" applyAlignment="1" applyProtection="1">
      <alignment vertical="center"/>
      <protection/>
    </xf>
    <xf numFmtId="14" fontId="13" fillId="0" borderId="20" xfId="0" applyNumberFormat="1" applyFont="1" applyBorder="1" applyAlignment="1" applyProtection="1">
      <alignment vertical="center"/>
      <protection/>
    </xf>
    <xf numFmtId="14" fontId="31" fillId="0" borderId="20" xfId="0" applyNumberFormat="1" applyFont="1" applyBorder="1" applyAlignment="1" applyProtection="1">
      <alignment vertical="center"/>
      <protection/>
    </xf>
    <xf numFmtId="0" fontId="42" fillId="0" borderId="24" xfId="0" applyFont="1" applyBorder="1" applyAlignment="1" applyProtection="1">
      <alignment vertical="center"/>
      <protection/>
    </xf>
    <xf numFmtId="0" fontId="6" fillId="0" borderId="25" xfId="0" applyFont="1" applyBorder="1" applyAlignment="1" applyProtection="1">
      <alignment vertical="center"/>
      <protection/>
    </xf>
    <xf numFmtId="0" fontId="5" fillId="0" borderId="26" xfId="0" applyFont="1" applyBorder="1" applyAlignment="1" applyProtection="1">
      <alignment vertical="center" shrinkToFit="1"/>
      <protection/>
    </xf>
    <xf numFmtId="0" fontId="5" fillId="0" borderId="27" xfId="0" applyFont="1" applyBorder="1" applyAlignment="1" applyProtection="1">
      <alignment vertical="center" shrinkToFit="1"/>
      <protection/>
    </xf>
    <xf numFmtId="0" fontId="5" fillId="0" borderId="20" xfId="0" applyFont="1" applyBorder="1" applyAlignment="1" applyProtection="1">
      <alignment vertical="center" shrinkToFit="1"/>
      <protection/>
    </xf>
    <xf numFmtId="0" fontId="31" fillId="0" borderId="26" xfId="0" applyFont="1" applyBorder="1" applyAlignment="1" applyProtection="1">
      <alignment vertical="center" shrinkToFit="1"/>
      <protection/>
    </xf>
    <xf numFmtId="0" fontId="5" fillId="0" borderId="20" xfId="0" applyFont="1" applyBorder="1" applyAlignment="1" applyProtection="1">
      <alignment horizontal="center" vertical="center"/>
      <protection/>
    </xf>
    <xf numFmtId="5" fontId="3" fillId="0" borderId="20" xfId="0" applyNumberFormat="1" applyFont="1" applyBorder="1" applyAlignment="1" applyProtection="1">
      <alignment vertical="center"/>
      <protection/>
    </xf>
    <xf numFmtId="0" fontId="5" fillId="0" borderId="23" xfId="0" applyFont="1" applyBorder="1" applyAlignment="1" applyProtection="1">
      <alignment vertical="center"/>
      <protection/>
    </xf>
    <xf numFmtId="0" fontId="5" fillId="0" borderId="25" xfId="0" applyFont="1" applyBorder="1" applyAlignment="1" applyProtection="1">
      <alignment vertical="center"/>
      <protection/>
    </xf>
    <xf numFmtId="0" fontId="13" fillId="0" borderId="20" xfId="0" applyFont="1" applyBorder="1" applyAlignment="1" applyProtection="1">
      <alignment horizontal="center" vertical="center"/>
      <protection/>
    </xf>
    <xf numFmtId="0" fontId="31" fillId="0" borderId="23" xfId="0" applyFont="1" applyBorder="1" applyAlignment="1" applyProtection="1">
      <alignment vertical="center" shrinkToFit="1"/>
      <protection/>
    </xf>
    <xf numFmtId="0" fontId="5" fillId="0" borderId="25" xfId="0" applyFont="1" applyBorder="1" applyAlignment="1" applyProtection="1">
      <alignment horizontal="left" vertical="center"/>
      <protection/>
    </xf>
    <xf numFmtId="0" fontId="31" fillId="0" borderId="28" xfId="0" applyFont="1" applyBorder="1" applyAlignment="1" applyProtection="1">
      <alignment horizontal="center" vertical="center"/>
      <protection/>
    </xf>
    <xf numFmtId="0" fontId="39" fillId="41" borderId="12" xfId="0" applyFont="1" applyFill="1" applyBorder="1" applyAlignment="1" applyProtection="1">
      <alignment vertical="center" shrinkToFit="1"/>
      <protection/>
    </xf>
    <xf numFmtId="0" fontId="39" fillId="41" borderId="13" xfId="0" applyFont="1" applyFill="1" applyBorder="1" applyAlignment="1" applyProtection="1">
      <alignment vertical="center" shrinkToFit="1"/>
      <protection/>
    </xf>
    <xf numFmtId="49" fontId="39" fillId="41" borderId="11" xfId="0" applyNumberFormat="1" applyFont="1" applyFill="1" applyBorder="1" applyAlignment="1" applyProtection="1" quotePrefix="1">
      <alignment horizontal="center" vertical="center" shrinkToFit="1"/>
      <protection/>
    </xf>
    <xf numFmtId="49" fontId="39" fillId="41" borderId="11" xfId="0" applyNumberFormat="1" applyFont="1" applyFill="1" applyBorder="1" applyAlignment="1" applyProtection="1">
      <alignment horizontal="right" vertical="center" shrinkToFit="1"/>
      <protection/>
    </xf>
    <xf numFmtId="0" fontId="98" fillId="46" borderId="11" xfId="0" applyFont="1" applyFill="1" applyBorder="1" applyAlignment="1" applyProtection="1">
      <alignment horizontal="center" vertical="center" shrinkToFit="1"/>
      <protection/>
    </xf>
    <xf numFmtId="176" fontId="39" fillId="41" borderId="11" xfId="0" applyNumberFormat="1" applyFont="1" applyFill="1" applyBorder="1" applyAlignment="1" applyProtection="1">
      <alignment horizontal="center" vertical="center" shrinkToFit="1"/>
      <protection/>
    </xf>
    <xf numFmtId="0" fontId="25" fillId="41" borderId="11" xfId="0" applyFont="1" applyFill="1" applyBorder="1" applyAlignment="1" applyProtection="1" quotePrefix="1">
      <alignment horizontal="center" vertical="center" shrinkToFit="1"/>
      <protection/>
    </xf>
    <xf numFmtId="0" fontId="39" fillId="0" borderId="11" xfId="0" applyNumberFormat="1" applyFont="1" applyFill="1" applyBorder="1" applyAlignment="1" applyProtection="1">
      <alignment horizontal="center" vertical="center" shrinkToFit="1"/>
      <protection/>
    </xf>
    <xf numFmtId="0" fontId="5" fillId="0" borderId="1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49" fontId="17" fillId="43" borderId="11" xfId="0" applyNumberFormat="1" applyFont="1" applyFill="1" applyBorder="1" applyAlignment="1" applyProtection="1">
      <alignment horizontal="center" vertical="center" wrapText="1"/>
      <protection/>
    </xf>
    <xf numFmtId="0" fontId="39" fillId="42" borderId="12" xfId="0" applyFont="1" applyFill="1" applyBorder="1" applyAlignment="1" applyProtection="1">
      <alignment vertical="center" shrinkToFit="1"/>
      <protection/>
    </xf>
    <xf numFmtId="0" fontId="39" fillId="42" borderId="13" xfId="0" applyFont="1" applyFill="1" applyBorder="1" applyAlignment="1" applyProtection="1">
      <alignment vertical="center" shrinkToFit="1"/>
      <protection/>
    </xf>
    <xf numFmtId="49" fontId="39" fillId="42" borderId="11" xfId="0" applyNumberFormat="1" applyFont="1" applyFill="1" applyBorder="1" applyAlignment="1" applyProtection="1" quotePrefix="1">
      <alignment horizontal="center" vertical="center" shrinkToFit="1"/>
      <protection/>
    </xf>
    <xf numFmtId="49" fontId="98" fillId="42" borderId="11" xfId="0" applyNumberFormat="1" applyFont="1" applyFill="1" applyBorder="1" applyAlignment="1" applyProtection="1">
      <alignment horizontal="right" vertical="center" shrinkToFit="1"/>
      <protection/>
    </xf>
    <xf numFmtId="0" fontId="98" fillId="42" borderId="11" xfId="0" applyFont="1" applyFill="1" applyBorder="1" applyAlignment="1" applyProtection="1">
      <alignment horizontal="center" vertical="center" shrinkToFit="1"/>
      <protection/>
    </xf>
    <xf numFmtId="176" fontId="39" fillId="42" borderId="11" xfId="0" applyNumberFormat="1" applyFont="1" applyFill="1" applyBorder="1" applyAlignment="1" applyProtection="1">
      <alignment horizontal="center" vertical="center" shrinkToFit="1"/>
      <protection/>
    </xf>
    <xf numFmtId="0" fontId="39" fillId="42" borderId="11" xfId="0" applyNumberFormat="1" applyFont="1" applyFill="1" applyBorder="1" applyAlignment="1" applyProtection="1">
      <alignment horizontal="center" vertical="center" shrinkToFit="1"/>
      <protection/>
    </xf>
    <xf numFmtId="0" fontId="25" fillId="0" borderId="11" xfId="0" applyNumberFormat="1" applyFont="1" applyFill="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98" fillId="46" borderId="12" xfId="0" applyFont="1" applyFill="1" applyBorder="1" applyAlignment="1" applyProtection="1">
      <alignment vertical="center" shrinkToFit="1"/>
      <protection/>
    </xf>
    <xf numFmtId="0" fontId="98" fillId="46" borderId="13"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protection/>
    </xf>
    <xf numFmtId="0" fontId="30" fillId="0" borderId="0" xfId="0" applyFont="1" applyAlignment="1" applyProtection="1">
      <alignment vertical="center"/>
      <protection/>
    </xf>
    <xf numFmtId="0" fontId="5" fillId="0" borderId="0" xfId="0" applyFont="1" applyAlignment="1" applyProtection="1">
      <alignment vertical="top" wrapText="1"/>
      <protection/>
    </xf>
    <xf numFmtId="0" fontId="28" fillId="0" borderId="0" xfId="0" applyFont="1" applyAlignment="1" applyProtection="1">
      <alignment vertical="center" shrinkToFit="1"/>
      <protection/>
    </xf>
    <xf numFmtId="49" fontId="25" fillId="33" borderId="11" xfId="0" applyNumberFormat="1" applyFont="1" applyFill="1" applyBorder="1" applyAlignment="1" applyProtection="1">
      <alignment horizontal="center" vertical="center" shrinkToFit="1"/>
      <protection/>
    </xf>
    <xf numFmtId="0" fontId="53" fillId="0" borderId="0" xfId="0" applyFont="1" applyFill="1" applyBorder="1" applyAlignment="1" applyProtection="1">
      <alignment horizontal="center" vertical="center" shrinkToFit="1"/>
      <protection locked="0"/>
    </xf>
    <xf numFmtId="0" fontId="99" fillId="0" borderId="0" xfId="0" applyFont="1" applyAlignment="1" applyProtection="1">
      <alignment vertical="center" wrapText="1"/>
      <protection/>
    </xf>
    <xf numFmtId="182" fontId="3" fillId="0" borderId="0" xfId="0" applyNumberFormat="1" applyFont="1" applyBorder="1" applyAlignment="1" applyProtection="1">
      <alignment vertical="center"/>
      <protection/>
    </xf>
    <xf numFmtId="182" fontId="54" fillId="0" borderId="0" xfId="0" applyNumberFormat="1" applyFont="1" applyBorder="1" applyAlignment="1" applyProtection="1">
      <alignment vertical="center"/>
      <protection/>
    </xf>
    <xf numFmtId="0" fontId="6" fillId="0" borderId="29" xfId="0" applyFont="1" applyBorder="1" applyAlignment="1" applyProtection="1">
      <alignment horizontal="center" vertical="center"/>
      <protection/>
    </xf>
    <xf numFmtId="0" fontId="46" fillId="0" borderId="30" xfId="0" applyFont="1" applyBorder="1" applyAlignment="1" applyProtection="1">
      <alignment horizontal="center" vertical="center"/>
      <protection/>
    </xf>
    <xf numFmtId="0" fontId="44" fillId="0" borderId="30" xfId="0" applyFont="1" applyFill="1" applyBorder="1" applyAlignment="1" applyProtection="1">
      <alignment horizontal="center" vertical="center"/>
      <protection/>
    </xf>
    <xf numFmtId="0" fontId="14" fillId="0" borderId="11" xfId="0" applyNumberFormat="1" applyFont="1" applyBorder="1" applyAlignment="1" applyProtection="1">
      <alignment vertical="center"/>
      <protection/>
    </xf>
    <xf numFmtId="0" fontId="14" fillId="0" borderId="11" xfId="0" applyNumberFormat="1" applyFont="1" applyBorder="1" applyAlignment="1" applyProtection="1">
      <alignment vertical="center"/>
      <protection/>
    </xf>
    <xf numFmtId="0" fontId="12" fillId="0" borderId="11" xfId="0" applyNumberFormat="1" applyFont="1" applyBorder="1" applyAlignment="1" applyProtection="1">
      <alignment vertical="center"/>
      <protection/>
    </xf>
    <xf numFmtId="0" fontId="100" fillId="0" borderId="31" xfId="0" applyFont="1" applyBorder="1" applyAlignment="1" applyProtection="1">
      <alignment horizontal="center"/>
      <protection/>
    </xf>
    <xf numFmtId="0" fontId="10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13" fillId="0" borderId="0" xfId="0" applyFont="1" applyAlignment="1">
      <alignment vertical="center"/>
    </xf>
    <xf numFmtId="0" fontId="3" fillId="0" borderId="0" xfId="0" applyFont="1" applyAlignment="1">
      <alignment vertical="center"/>
    </xf>
    <xf numFmtId="0" fontId="102" fillId="0" borderId="32" xfId="43" applyFont="1" applyBorder="1" applyAlignment="1" applyProtection="1">
      <alignment vertical="center"/>
      <protection/>
    </xf>
    <xf numFmtId="0" fontId="17" fillId="47" borderId="15" xfId="0" applyFont="1" applyFill="1" applyBorder="1" applyAlignment="1">
      <alignment horizontal="center" vertical="center" wrapText="1"/>
    </xf>
    <xf numFmtId="0" fontId="98" fillId="46" borderId="15" xfId="0" applyFont="1" applyFill="1" applyBorder="1" applyAlignment="1">
      <alignment horizontal="center" vertical="center" shrinkToFit="1"/>
    </xf>
    <xf numFmtId="0" fontId="17" fillId="43" borderId="15" xfId="0" applyFont="1" applyFill="1" applyBorder="1" applyAlignment="1">
      <alignment horizontal="center" vertical="center" wrapText="1"/>
    </xf>
    <xf numFmtId="0" fontId="98" fillId="42" borderId="15" xfId="0" applyFont="1" applyFill="1" applyBorder="1" applyAlignment="1">
      <alignment horizontal="center" vertical="center" shrinkToFit="1"/>
    </xf>
    <xf numFmtId="0" fontId="12" fillId="33" borderId="11" xfId="0" applyFont="1" applyFill="1" applyBorder="1" applyAlignment="1" applyProtection="1">
      <alignment horizontal="center" vertical="center" shrinkToFit="1"/>
      <protection locked="0"/>
    </xf>
    <xf numFmtId="0" fontId="28" fillId="7" borderId="16" xfId="0" applyFont="1" applyFill="1" applyBorder="1" applyAlignment="1" applyProtection="1">
      <alignment horizontal="center" vertical="center" shrinkToFit="1"/>
      <protection locked="0"/>
    </xf>
    <xf numFmtId="0" fontId="28" fillId="7" borderId="33" xfId="0" applyFont="1" applyFill="1" applyBorder="1" applyAlignment="1" applyProtection="1">
      <alignment horizontal="center" vertical="center" shrinkToFit="1"/>
      <protection locked="0"/>
    </xf>
    <xf numFmtId="0" fontId="28" fillId="7" borderId="34" xfId="0" applyFont="1" applyFill="1" applyBorder="1" applyAlignment="1" applyProtection="1">
      <alignment horizontal="center" vertical="center" shrinkToFit="1"/>
      <protection locked="0"/>
    </xf>
    <xf numFmtId="182" fontId="5" fillId="0" borderId="11" xfId="0" applyNumberFormat="1"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49" fillId="7" borderId="37" xfId="43" applyFont="1" applyFill="1" applyBorder="1" applyAlignment="1" applyProtection="1">
      <alignment horizontal="center" vertical="center" shrinkToFit="1"/>
      <protection locked="0"/>
    </xf>
    <xf numFmtId="0" fontId="3" fillId="7" borderId="38" xfId="0" applyFont="1" applyFill="1" applyBorder="1" applyAlignment="1" applyProtection="1">
      <alignment horizontal="center" vertical="center" shrinkToFit="1"/>
      <protection locked="0"/>
    </xf>
    <xf numFmtId="0" fontId="3" fillId="7" borderId="39" xfId="0" applyFont="1" applyFill="1" applyBorder="1" applyAlignment="1" applyProtection="1">
      <alignment horizontal="center" vertical="center" shrinkToFit="1"/>
      <protection locked="0"/>
    </xf>
    <xf numFmtId="0" fontId="6" fillId="0" borderId="40"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3" fillId="7" borderId="42" xfId="0" applyFont="1" applyFill="1" applyBorder="1" applyAlignment="1" applyProtection="1">
      <alignment vertical="center" shrinkToFit="1"/>
      <protection locked="0"/>
    </xf>
    <xf numFmtId="0" fontId="3" fillId="7" borderId="10" xfId="0" applyFont="1" applyFill="1" applyBorder="1" applyAlignment="1" applyProtection="1">
      <alignment vertical="center" shrinkToFit="1"/>
      <protection locked="0"/>
    </xf>
    <xf numFmtId="0" fontId="3" fillId="7" borderId="43" xfId="0" applyFont="1" applyFill="1" applyBorder="1" applyAlignment="1" applyProtection="1">
      <alignment vertical="center" shrinkToFit="1"/>
      <protection locked="0"/>
    </xf>
    <xf numFmtId="49" fontId="3" fillId="7" borderId="38" xfId="0" applyNumberFormat="1" applyFont="1" applyFill="1" applyBorder="1" applyAlignment="1" applyProtection="1">
      <alignment horizontal="center" vertical="center" shrinkToFit="1"/>
      <protection locked="0"/>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3" fillId="7" borderId="44" xfId="0" applyFont="1" applyFill="1" applyBorder="1" applyAlignment="1" applyProtection="1">
      <alignment vertical="center" shrinkToFit="1"/>
      <protection locked="0"/>
    </xf>
    <xf numFmtId="0" fontId="6" fillId="0" borderId="11"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45"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46"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20" xfId="0" applyFont="1" applyBorder="1" applyAlignment="1" applyProtection="1">
      <alignment horizontal="center" vertical="center" shrinkToFit="1"/>
      <protection/>
    </xf>
    <xf numFmtId="5" fontId="3" fillId="0" borderId="20" xfId="0" applyNumberFormat="1" applyFont="1" applyBorder="1" applyAlignment="1" applyProtection="1">
      <alignment horizontal="right" vertical="center"/>
      <protection/>
    </xf>
    <xf numFmtId="182" fontId="5" fillId="0" borderId="15" xfId="0" applyNumberFormat="1" applyFont="1" applyBorder="1" applyAlignment="1" applyProtection="1">
      <alignment vertical="center"/>
      <protection/>
    </xf>
    <xf numFmtId="182" fontId="5" fillId="0" borderId="18" xfId="0" applyNumberFormat="1" applyFont="1" applyBorder="1" applyAlignment="1" applyProtection="1">
      <alignment vertical="center"/>
      <protection/>
    </xf>
    <xf numFmtId="0" fontId="6" fillId="0" borderId="28" xfId="0" applyFont="1" applyBorder="1" applyAlignment="1" applyProtection="1">
      <alignment horizontal="center" vertical="center" shrinkToFit="1"/>
      <protection/>
    </xf>
    <xf numFmtId="0" fontId="3" fillId="7" borderId="49" xfId="0" applyFont="1" applyFill="1" applyBorder="1" applyAlignment="1" applyProtection="1">
      <alignment vertical="center" shrinkToFit="1"/>
      <protection locked="0"/>
    </xf>
    <xf numFmtId="0" fontId="3" fillId="7" borderId="33" xfId="0" applyFont="1" applyFill="1" applyBorder="1" applyAlignment="1" applyProtection="1">
      <alignment vertical="center" shrinkToFit="1"/>
      <protection locked="0"/>
    </xf>
    <xf numFmtId="0" fontId="3" fillId="7" borderId="50" xfId="0" applyFont="1" applyFill="1" applyBorder="1" applyAlignment="1" applyProtection="1">
      <alignment vertical="center" shrinkToFit="1"/>
      <protection locked="0"/>
    </xf>
    <xf numFmtId="0" fontId="3" fillId="7" borderId="51" xfId="0" applyFont="1" applyFill="1" applyBorder="1" applyAlignment="1" applyProtection="1">
      <alignment vertical="center" shrinkToFit="1"/>
      <protection locked="0"/>
    </xf>
    <xf numFmtId="6" fontId="5" fillId="0" borderId="15" xfId="0" applyNumberFormat="1" applyFont="1" applyBorder="1" applyAlignment="1" applyProtection="1">
      <alignment horizontal="right" vertical="center"/>
      <protection/>
    </xf>
    <xf numFmtId="6" fontId="5" fillId="0" borderId="10" xfId="0" applyNumberFormat="1" applyFont="1" applyBorder="1" applyAlignment="1" applyProtection="1">
      <alignment horizontal="right" vertical="center"/>
      <protection/>
    </xf>
    <xf numFmtId="6" fontId="5" fillId="0" borderId="18"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103" fillId="0" borderId="32" xfId="43" applyFont="1" applyBorder="1" applyAlignment="1" applyProtection="1">
      <alignment horizontal="left" vertical="center"/>
      <protection/>
    </xf>
    <xf numFmtId="0" fontId="33" fillId="7" borderId="0"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18" xfId="0" applyFont="1" applyBorder="1" applyAlignment="1" applyProtection="1">
      <alignment horizontal="center" vertical="center"/>
      <protection/>
    </xf>
    <xf numFmtId="182" fontId="33" fillId="0" borderId="52" xfId="0" applyNumberFormat="1" applyFont="1" applyBorder="1" applyAlignment="1" applyProtection="1">
      <alignment vertical="center"/>
      <protection/>
    </xf>
    <xf numFmtId="182" fontId="33" fillId="0" borderId="53" xfId="0" applyNumberFormat="1" applyFont="1" applyBorder="1" applyAlignment="1" applyProtection="1">
      <alignment vertical="center"/>
      <protection/>
    </xf>
    <xf numFmtId="182" fontId="33" fillId="0" borderId="54" xfId="0" applyNumberFormat="1" applyFont="1" applyBorder="1" applyAlignment="1" applyProtection="1">
      <alignment vertical="center"/>
      <protection/>
    </xf>
    <xf numFmtId="5" fontId="3" fillId="0" borderId="55" xfId="0" applyNumberFormat="1" applyFont="1" applyBorder="1" applyAlignment="1" applyProtection="1">
      <alignment horizontal="right" vertical="center"/>
      <protection/>
    </xf>
    <xf numFmtId="182" fontId="5" fillId="0" borderId="56" xfId="0" applyNumberFormat="1" applyFont="1" applyBorder="1" applyAlignment="1" applyProtection="1">
      <alignment vertical="center"/>
      <protection/>
    </xf>
    <xf numFmtId="182" fontId="5" fillId="0" borderId="57" xfId="0" applyNumberFormat="1" applyFont="1" applyBorder="1" applyAlignment="1" applyProtection="1">
      <alignment vertical="center"/>
      <protection/>
    </xf>
    <xf numFmtId="5" fontId="3" fillId="0" borderId="28" xfId="0" applyNumberFormat="1" applyFont="1" applyBorder="1" applyAlignment="1" applyProtection="1">
      <alignment horizontal="right" vertical="center"/>
      <protection/>
    </xf>
    <xf numFmtId="182" fontId="5" fillId="0" borderId="58" xfId="0" applyNumberFormat="1" applyFont="1" applyBorder="1" applyAlignment="1" applyProtection="1">
      <alignment vertical="center"/>
      <protection/>
    </xf>
    <xf numFmtId="182" fontId="5" fillId="0" borderId="59" xfId="0" applyNumberFormat="1" applyFont="1" applyBorder="1" applyAlignment="1" applyProtection="1">
      <alignment vertical="center"/>
      <protection/>
    </xf>
    <xf numFmtId="0" fontId="34" fillId="0" borderId="0" xfId="0" applyFont="1" applyAlignment="1" applyProtection="1">
      <alignment horizontal="center" vertical="center"/>
      <protection/>
    </xf>
    <xf numFmtId="0" fontId="48" fillId="0" borderId="0" xfId="0" applyFont="1" applyBorder="1" applyAlignment="1" applyProtection="1">
      <alignment horizontal="center" vertical="center" shrinkToFit="1"/>
      <protection/>
    </xf>
    <xf numFmtId="0" fontId="48" fillId="0" borderId="60" xfId="0" applyFont="1" applyBorder="1" applyAlignment="1" applyProtection="1">
      <alignment horizontal="center" vertical="center" shrinkToFit="1"/>
      <protection/>
    </xf>
    <xf numFmtId="0" fontId="6" fillId="0" borderId="61"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18" fillId="0" borderId="64" xfId="0" applyFont="1" applyBorder="1" applyAlignment="1" applyProtection="1">
      <alignment horizontal="center" vertical="center" shrinkToFit="1"/>
      <protection/>
    </xf>
    <xf numFmtId="0" fontId="18" fillId="0" borderId="65" xfId="0" applyFont="1" applyBorder="1" applyAlignment="1" applyProtection="1">
      <alignment horizontal="center" vertical="center" shrinkToFit="1"/>
      <protection/>
    </xf>
    <xf numFmtId="0" fontId="18" fillId="0" borderId="66"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3" fillId="7" borderId="67"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0" fontId="3" fillId="7" borderId="69" xfId="0" applyFont="1" applyFill="1" applyBorder="1" applyAlignment="1" applyProtection="1">
      <alignment vertical="center" shrinkToFit="1"/>
      <protection locked="0"/>
    </xf>
    <xf numFmtId="0" fontId="6" fillId="0" borderId="70" xfId="0" applyFont="1" applyBorder="1" applyAlignment="1" applyProtection="1">
      <alignment horizontal="center" vertical="center" wrapText="1"/>
      <protection/>
    </xf>
    <xf numFmtId="0" fontId="3" fillId="7" borderId="41" xfId="0" applyFont="1" applyFill="1" applyBorder="1" applyAlignment="1" applyProtection="1">
      <alignment vertical="center" shrinkToFit="1"/>
      <protection locked="0"/>
    </xf>
    <xf numFmtId="0" fontId="5" fillId="0" borderId="0" xfId="0" applyFont="1" applyAlignment="1" applyProtection="1">
      <alignment horizontal="left" vertical="center" wrapText="1"/>
      <protection/>
    </xf>
    <xf numFmtId="0" fontId="28" fillId="7" borderId="71" xfId="0" applyFont="1" applyFill="1" applyBorder="1" applyAlignment="1" applyProtection="1">
      <alignment vertical="center" shrinkToFit="1"/>
      <protection locked="0"/>
    </xf>
    <xf numFmtId="0" fontId="28" fillId="7" borderId="62" xfId="0" applyFont="1" applyFill="1" applyBorder="1" applyAlignment="1" applyProtection="1">
      <alignment vertical="center" shrinkToFit="1"/>
      <protection locked="0"/>
    </xf>
    <xf numFmtId="0" fontId="28" fillId="7" borderId="72" xfId="0" applyFont="1" applyFill="1" applyBorder="1" applyAlignment="1" applyProtection="1">
      <alignment vertical="center" shrinkToFit="1"/>
      <protection locked="0"/>
    </xf>
    <xf numFmtId="0" fontId="21" fillId="0" borderId="0" xfId="0" applyFont="1" applyBorder="1" applyAlignment="1" applyProtection="1">
      <alignment horizontal="center" vertical="center"/>
      <protection/>
    </xf>
    <xf numFmtId="49" fontId="49" fillId="7" borderId="37" xfId="43" applyNumberFormat="1" applyFont="1" applyFill="1" applyBorder="1" applyAlignment="1" applyProtection="1">
      <alignment horizontal="center" vertical="center" shrinkToFit="1"/>
      <protection locked="0"/>
    </xf>
    <xf numFmtId="49" fontId="3" fillId="7" borderId="39" xfId="0" applyNumberFormat="1" applyFont="1" applyFill="1" applyBorder="1" applyAlignment="1" applyProtection="1">
      <alignment horizontal="center" vertical="center" shrinkToFit="1"/>
      <protection locked="0"/>
    </xf>
    <xf numFmtId="182" fontId="5" fillId="0" borderId="15" xfId="0" applyNumberFormat="1" applyFont="1" applyBorder="1" applyAlignment="1" applyProtection="1">
      <alignment horizontal="center" vertical="center"/>
      <protection/>
    </xf>
    <xf numFmtId="182" fontId="5" fillId="0" borderId="18" xfId="0" applyNumberFormat="1" applyFont="1" applyBorder="1" applyAlignment="1" applyProtection="1">
      <alignment horizontal="center" vertical="center"/>
      <protection/>
    </xf>
    <xf numFmtId="182" fontId="33" fillId="0" borderId="73" xfId="0" applyNumberFormat="1" applyFont="1" applyBorder="1" applyAlignment="1" applyProtection="1">
      <alignment horizontal="center" vertical="center"/>
      <protection/>
    </xf>
    <xf numFmtId="182" fontId="33" fillId="0" borderId="48" xfId="0" applyNumberFormat="1" applyFont="1" applyBorder="1" applyAlignment="1" applyProtection="1">
      <alignment horizontal="center" vertical="center"/>
      <protection/>
    </xf>
    <xf numFmtId="182" fontId="33" fillId="0" borderId="74" xfId="0" applyNumberFormat="1" applyFont="1" applyBorder="1" applyAlignment="1" applyProtection="1">
      <alignment horizontal="center" vertical="center"/>
      <protection/>
    </xf>
    <xf numFmtId="182" fontId="33" fillId="0" borderId="75" xfId="0" applyNumberFormat="1" applyFont="1" applyBorder="1" applyAlignment="1" applyProtection="1">
      <alignment horizontal="center" vertical="center"/>
      <protection/>
    </xf>
    <xf numFmtId="182" fontId="33" fillId="0" borderId="0" xfId="0" applyNumberFormat="1" applyFont="1" applyBorder="1" applyAlignment="1" applyProtection="1">
      <alignment horizontal="center" vertical="center"/>
      <protection/>
    </xf>
    <xf numFmtId="182" fontId="33" fillId="0" borderId="21" xfId="0" applyNumberFormat="1"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76" xfId="0" applyFont="1" applyBorder="1" applyAlignment="1" applyProtection="1">
      <alignment horizontal="center" vertical="center"/>
      <protection/>
    </xf>
    <xf numFmtId="0" fontId="24" fillId="0" borderId="40" xfId="0" applyFont="1" applyBorder="1" applyAlignment="1" applyProtection="1">
      <alignment horizontal="center" vertical="center" wrapText="1"/>
      <protection/>
    </xf>
    <xf numFmtId="0" fontId="24" fillId="0" borderId="41" xfId="0" applyFont="1" applyBorder="1" applyAlignment="1" applyProtection="1">
      <alignment horizontal="center" vertical="center"/>
      <protection/>
    </xf>
    <xf numFmtId="0" fontId="9" fillId="48" borderId="0" xfId="0" applyFont="1" applyFill="1" applyBorder="1" applyAlignment="1" applyProtection="1">
      <alignment horizontal="center" vertical="center"/>
      <protection/>
    </xf>
    <xf numFmtId="176" fontId="14" fillId="0" borderId="23" xfId="0" applyNumberFormat="1" applyFont="1" applyBorder="1" applyAlignment="1" applyProtection="1">
      <alignment horizontal="center" vertical="center" shrinkToFit="1"/>
      <protection/>
    </xf>
    <xf numFmtId="176" fontId="14" fillId="0" borderId="24" xfId="0" applyNumberFormat="1" applyFont="1" applyBorder="1" applyAlignment="1" applyProtection="1">
      <alignment horizontal="center" vertical="center" shrinkToFit="1"/>
      <protection/>
    </xf>
    <xf numFmtId="176" fontId="14" fillId="0" borderId="25" xfId="0" applyNumberFormat="1" applyFont="1" applyBorder="1" applyAlignment="1" applyProtection="1">
      <alignment horizontal="center" vertical="center" shrinkToFit="1"/>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77" xfId="0" applyFont="1" applyBorder="1" applyAlignment="1" applyProtection="1">
      <alignment horizontal="center" vertical="center" shrinkToFit="1"/>
      <protection/>
    </xf>
    <xf numFmtId="0" fontId="27" fillId="28" borderId="78" xfId="0" applyFont="1" applyFill="1" applyBorder="1" applyAlignment="1" applyProtection="1">
      <alignment horizontal="center" vertical="center"/>
      <protection locked="0"/>
    </xf>
    <xf numFmtId="0" fontId="27" fillId="28" borderId="79" xfId="0" applyFont="1" applyFill="1" applyBorder="1" applyAlignment="1" applyProtection="1">
      <alignment horizontal="center" vertical="center"/>
      <protection locked="0"/>
    </xf>
    <xf numFmtId="0" fontId="27" fillId="28" borderId="80" xfId="0" applyFont="1" applyFill="1" applyBorder="1" applyAlignment="1" applyProtection="1">
      <alignment horizontal="center" vertical="center"/>
      <protection locked="0"/>
    </xf>
    <xf numFmtId="0" fontId="27" fillId="28" borderId="81" xfId="0" applyFont="1" applyFill="1" applyBorder="1" applyAlignment="1" applyProtection="1">
      <alignment horizontal="center" vertical="center"/>
      <protection locked="0"/>
    </xf>
    <xf numFmtId="0" fontId="27" fillId="28" borderId="82" xfId="0" applyFont="1" applyFill="1" applyBorder="1" applyAlignment="1" applyProtection="1">
      <alignment horizontal="center" vertical="center"/>
      <protection locked="0"/>
    </xf>
    <xf numFmtId="0" fontId="27" fillId="28" borderId="83" xfId="0" applyFont="1" applyFill="1" applyBorder="1" applyAlignment="1" applyProtection="1">
      <alignment horizontal="center" vertical="center"/>
      <protection locked="0"/>
    </xf>
    <xf numFmtId="0" fontId="104" fillId="0" borderId="84" xfId="0" applyFont="1" applyFill="1" applyBorder="1" applyAlignment="1" applyProtection="1">
      <alignment horizontal="center" vertical="center" wrapText="1"/>
      <protection/>
    </xf>
    <xf numFmtId="0" fontId="104" fillId="0" borderId="85" xfId="0" applyFont="1" applyFill="1" applyBorder="1" applyAlignment="1" applyProtection="1">
      <alignment horizontal="center" vertical="center"/>
      <protection/>
    </xf>
    <xf numFmtId="0" fontId="104" fillId="0" borderId="86" xfId="0" applyFont="1" applyFill="1" applyBorder="1" applyAlignment="1" applyProtection="1">
      <alignment horizontal="center" vertical="center"/>
      <protection/>
    </xf>
    <xf numFmtId="0" fontId="28" fillId="7" borderId="87" xfId="0" applyFont="1" applyFill="1" applyBorder="1" applyAlignment="1" applyProtection="1">
      <alignment vertical="center" shrinkToFit="1"/>
      <protection locked="0"/>
    </xf>
    <xf numFmtId="0" fontId="28" fillId="7" borderId="85" xfId="0" applyFont="1" applyFill="1" applyBorder="1" applyAlignment="1" applyProtection="1">
      <alignment vertical="center" shrinkToFit="1"/>
      <protection locked="0"/>
    </xf>
    <xf numFmtId="0" fontId="28" fillId="7" borderId="88" xfId="0" applyFont="1" applyFill="1" applyBorder="1" applyAlignment="1" applyProtection="1">
      <alignment vertical="center" shrinkToFit="1"/>
      <protection locked="0"/>
    </xf>
    <xf numFmtId="181" fontId="6" fillId="0" borderId="0" xfId="0" applyNumberFormat="1" applyFont="1" applyBorder="1" applyAlignment="1" applyProtection="1">
      <alignment horizontal="right" vertical="center" shrinkToFit="1"/>
      <protection/>
    </xf>
    <xf numFmtId="0" fontId="6" fillId="0" borderId="55" xfId="0" applyFont="1" applyBorder="1" applyAlignment="1" applyProtection="1">
      <alignment horizontal="center" vertical="center" shrinkToFit="1"/>
      <protection/>
    </xf>
    <xf numFmtId="0" fontId="6" fillId="0" borderId="0" xfId="0" applyFont="1" applyAlignment="1" applyProtection="1">
      <alignment horizontal="right" vertical="center"/>
      <protection/>
    </xf>
    <xf numFmtId="0" fontId="6" fillId="0" borderId="21"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181" fontId="6" fillId="0" borderId="0" xfId="0" applyNumberFormat="1" applyFont="1" applyAlignment="1" applyProtection="1">
      <alignment horizontal="right" vertical="center" shrinkToFit="1"/>
      <protection/>
    </xf>
    <xf numFmtId="181" fontId="6" fillId="0" borderId="89" xfId="0" applyNumberFormat="1" applyFont="1" applyBorder="1" applyAlignment="1" applyProtection="1">
      <alignment horizontal="right" vertical="center" shrinkToFit="1"/>
      <protection/>
    </xf>
    <xf numFmtId="0" fontId="33" fillId="0" borderId="90" xfId="0" applyFont="1" applyBorder="1" applyAlignment="1" applyProtection="1">
      <alignment horizontal="center" vertical="center"/>
      <protection/>
    </xf>
    <xf numFmtId="0" fontId="33" fillId="0" borderId="91" xfId="0" applyFont="1" applyBorder="1" applyAlignment="1" applyProtection="1">
      <alignment horizontal="center" vertical="center"/>
      <protection/>
    </xf>
    <xf numFmtId="0" fontId="33" fillId="0" borderId="92" xfId="0" applyFont="1" applyBorder="1" applyAlignment="1" applyProtection="1">
      <alignment horizontal="center" vertical="center"/>
      <protection/>
    </xf>
    <xf numFmtId="6" fontId="33" fillId="0" borderId="52" xfId="0" applyNumberFormat="1" applyFont="1" applyFill="1" applyBorder="1" applyAlignment="1" applyProtection="1">
      <alignment horizontal="right" vertical="center"/>
      <protection/>
    </xf>
    <xf numFmtId="6" fontId="33" fillId="0" borderId="53" xfId="0" applyNumberFormat="1" applyFont="1" applyFill="1" applyBorder="1" applyAlignment="1" applyProtection="1">
      <alignment horizontal="right" vertical="center"/>
      <protection/>
    </xf>
    <xf numFmtId="6" fontId="33" fillId="0" borderId="54" xfId="0" applyNumberFormat="1" applyFont="1" applyFill="1" applyBorder="1" applyAlignment="1" applyProtection="1">
      <alignment horizontal="right" vertical="center"/>
      <protection/>
    </xf>
    <xf numFmtId="0" fontId="3" fillId="0" borderId="16"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3" fillId="7" borderId="34" xfId="0" applyFont="1" applyFill="1" applyBorder="1" applyAlignment="1" applyProtection="1">
      <alignment vertical="center" shrinkToFit="1"/>
      <protection locked="0"/>
    </xf>
    <xf numFmtId="49" fontId="28" fillId="7" borderId="16" xfId="0" applyNumberFormat="1" applyFont="1" applyFill="1" applyBorder="1" applyAlignment="1" applyProtection="1">
      <alignment horizontal="center" vertical="center" shrinkToFit="1"/>
      <protection locked="0"/>
    </xf>
    <xf numFmtId="49" fontId="28" fillId="7" borderId="34" xfId="0" applyNumberFormat="1" applyFont="1" applyFill="1" applyBorder="1" applyAlignment="1" applyProtection="1">
      <alignment horizontal="center" vertical="center" shrinkToFit="1"/>
      <protection locked="0"/>
    </xf>
    <xf numFmtId="0" fontId="99" fillId="0" borderId="93" xfId="0" applyFont="1" applyBorder="1" applyAlignment="1" applyProtection="1">
      <alignment horizontal="center" vertical="top" shrinkToFit="1"/>
      <protection/>
    </xf>
    <xf numFmtId="0" fontId="9" fillId="49" borderId="0" xfId="0" applyFont="1" applyFill="1" applyAlignment="1" applyProtection="1">
      <alignment horizontal="center" vertical="center"/>
      <protection/>
    </xf>
    <xf numFmtId="0" fontId="28" fillId="0" borderId="31" xfId="0" applyFont="1" applyBorder="1" applyAlignment="1" applyProtection="1">
      <alignment horizontal="center" vertical="center" shrinkToFit="1"/>
      <protection/>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rgb="FFFFFFCC"/>
        </patternFill>
      </fill>
    </dxf>
    <dxf>
      <fill>
        <patternFill>
          <bgColor theme="8" tint="0.7999799847602844"/>
        </patternFill>
      </fill>
    </dxf>
    <dxf>
      <font>
        <b/>
        <i val="0"/>
        <color rgb="FFFF0000"/>
      </font>
      <fill>
        <patternFill>
          <bgColor rgb="FFFFFF00"/>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9725" cy="495300"/>
    <xdr:sp>
      <xdr:nvSpPr>
        <xdr:cNvPr id="1" name="角丸四角形 2"/>
        <xdr:cNvSpPr>
          <a:spLocks/>
        </xdr:cNvSpPr>
      </xdr:nvSpPr>
      <xdr:spPr>
        <a:xfrm>
          <a:off x="704850" y="2343150"/>
          <a:ext cx="5419725"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4E55vv3QLfBJfMdz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267"/>
  <sheetViews>
    <sheetView showGridLines="0" tabSelected="1" view="pageBreakPreview" zoomScale="80" zoomScaleNormal="70" zoomScaleSheetLayoutView="80" zoomScalePageLayoutView="0" workbookViewId="0" topLeftCell="A1">
      <selection activeCell="A1" sqref="A1:J1"/>
    </sheetView>
  </sheetViews>
  <sheetFormatPr defaultColWidth="9.140625" defaultRowHeight="15"/>
  <cols>
    <col min="1" max="44" width="4.57421875" style="4" customWidth="1"/>
    <col min="45" max="46" width="4.57421875" style="4" hidden="1" customWidth="1"/>
    <col min="47" max="47" width="4.57421875" style="7" hidden="1" customWidth="1"/>
    <col min="48" max="51" width="20.57421875" style="7" hidden="1" customWidth="1"/>
    <col min="52" max="53" width="20.57421875" style="4" hidden="1" customWidth="1"/>
    <col min="54" max="58" width="9.00390625" style="4" hidden="1" customWidth="1"/>
    <col min="59" max="80" width="9.00390625" style="4" customWidth="1"/>
    <col min="81" max="16384" width="9.00390625" style="4" customWidth="1"/>
  </cols>
  <sheetData>
    <row r="1" spans="1:54" ht="24" customHeight="1">
      <c r="A1" s="393" t="s">
        <v>439</v>
      </c>
      <c r="B1" s="393"/>
      <c r="C1" s="393"/>
      <c r="D1" s="393"/>
      <c r="E1" s="393"/>
      <c r="F1" s="393"/>
      <c r="G1" s="393"/>
      <c r="H1" s="393"/>
      <c r="I1" s="393"/>
      <c r="J1" s="393"/>
      <c r="L1" s="81" t="s">
        <v>49</v>
      </c>
      <c r="M1" s="397" t="str">
        <f>AV36</f>
        <v>サーフカーニバル　第36回全日本ライフセービング種目別選手権大会</v>
      </c>
      <c r="N1" s="397"/>
      <c r="O1" s="397"/>
      <c r="P1" s="397"/>
      <c r="Q1" s="397"/>
      <c r="R1" s="397"/>
      <c r="S1" s="397"/>
      <c r="T1" s="397"/>
      <c r="U1" s="397"/>
      <c r="V1" s="397"/>
      <c r="W1" s="397"/>
      <c r="X1" s="397"/>
      <c r="Y1" s="397"/>
      <c r="Z1" s="397"/>
      <c r="AA1" s="397"/>
      <c r="AB1" s="397"/>
      <c r="AC1" s="397"/>
      <c r="AD1" s="397"/>
      <c r="AE1" s="397"/>
      <c r="AF1" s="397"/>
      <c r="AG1" s="397"/>
      <c r="AH1" s="397"/>
      <c r="AI1" s="398">
        <f>IF(AG7="","",VLOOKUP(AG7,$AV$40:$AW$45,2,0))</f>
      </c>
      <c r="AJ1" s="398"/>
      <c r="AK1" s="399"/>
      <c r="AL1" s="400"/>
      <c r="AM1" s="401"/>
      <c r="AN1" s="402"/>
      <c r="AO1" s="389" t="s">
        <v>492</v>
      </c>
      <c r="AP1" s="390"/>
      <c r="AQ1" s="390"/>
      <c r="AT1" s="116"/>
      <c r="AU1" s="101" t="s">
        <v>81</v>
      </c>
      <c r="AV1" s="101" t="s">
        <v>81</v>
      </c>
      <c r="AW1" s="101" t="s">
        <v>81</v>
      </c>
      <c r="AX1" s="101" t="s">
        <v>81</v>
      </c>
      <c r="AY1" s="101" t="s">
        <v>81</v>
      </c>
      <c r="AZ1" s="101" t="s">
        <v>81</v>
      </c>
      <c r="BA1" s="101" t="s">
        <v>81</v>
      </c>
      <c r="BB1" s="117"/>
    </row>
    <row r="2" spans="1:49" ht="27.75" customHeight="1" thickBot="1">
      <c r="A2" s="359" t="s">
        <v>790</v>
      </c>
      <c r="B2" s="359"/>
      <c r="C2" s="359"/>
      <c r="D2" s="81" t="s">
        <v>50</v>
      </c>
      <c r="E2" s="368" t="s">
        <v>311</v>
      </c>
      <c r="F2" s="368"/>
      <c r="G2" s="394">
        <f>IF(AG7="",AV48,VLOOKUP(AG7,$AV$49:$AW$54,2,0))</f>
        <v>45094</v>
      </c>
      <c r="H2" s="395"/>
      <c r="I2" s="395"/>
      <c r="J2" s="396"/>
      <c r="K2" s="6"/>
      <c r="L2" s="7"/>
      <c r="M2" s="5"/>
      <c r="N2" s="8"/>
      <c r="O2" s="8"/>
      <c r="P2" s="8"/>
      <c r="Q2" s="8"/>
      <c r="AI2" s="398"/>
      <c r="AJ2" s="398"/>
      <c r="AK2" s="399"/>
      <c r="AL2" s="403"/>
      <c r="AM2" s="404"/>
      <c r="AN2" s="405"/>
      <c r="AO2" s="389"/>
      <c r="AP2" s="390"/>
      <c r="AQ2" s="390"/>
      <c r="AU2" s="47" t="s">
        <v>340</v>
      </c>
      <c r="AW2" s="102"/>
    </row>
    <row r="3" spans="1:43" ht="27.75" customHeight="1" thickBot="1" thickTop="1">
      <c r="A3" s="7"/>
      <c r="B3" s="7"/>
      <c r="C3" s="7"/>
      <c r="D3" s="7"/>
      <c r="F3" s="105"/>
      <c r="G3" s="105"/>
      <c r="H3" s="106"/>
      <c r="I3" s="107"/>
      <c r="J3" s="107"/>
      <c r="L3" s="124" t="s">
        <v>51</v>
      </c>
      <c r="M3" s="360" t="s">
        <v>309</v>
      </c>
      <c r="N3" s="360"/>
      <c r="O3" s="361"/>
      <c r="P3" s="365" t="str">
        <f>AV57</f>
        <v>2023年5月17日（水） ﾒｰﾙ送信23：59まで</v>
      </c>
      <c r="Q3" s="366"/>
      <c r="R3" s="366"/>
      <c r="S3" s="366"/>
      <c r="T3" s="366"/>
      <c r="U3" s="366"/>
      <c r="V3" s="366"/>
      <c r="W3" s="366"/>
      <c r="X3" s="366"/>
      <c r="Y3" s="366"/>
      <c r="Z3" s="366"/>
      <c r="AA3" s="366"/>
      <c r="AB3" s="366"/>
      <c r="AC3" s="366"/>
      <c r="AD3" s="366"/>
      <c r="AE3" s="366"/>
      <c r="AF3" s="366"/>
      <c r="AG3" s="366"/>
      <c r="AH3" s="366"/>
      <c r="AI3" s="366"/>
      <c r="AJ3" s="367"/>
      <c r="AL3" s="9"/>
      <c r="AM3" s="9"/>
      <c r="AN3" s="9"/>
      <c r="AO3" s="9"/>
      <c r="AP3" s="9"/>
      <c r="AQ3" s="9"/>
    </row>
    <row r="4" spans="1:43" ht="27.75" customHeight="1" thickTop="1">
      <c r="A4" s="9"/>
      <c r="B4" s="9"/>
      <c r="C4" s="9"/>
      <c r="D4" s="9"/>
      <c r="F4" s="32"/>
      <c r="G4" s="32"/>
      <c r="H4" s="6"/>
      <c r="L4" s="10"/>
      <c r="M4" s="10"/>
      <c r="N4" s="10"/>
      <c r="O4" s="10"/>
      <c r="P4" s="10"/>
      <c r="Q4" s="10"/>
      <c r="R4" s="10"/>
      <c r="S4" s="10"/>
      <c r="T4" s="10"/>
      <c r="U4" s="10"/>
      <c r="V4" s="10"/>
      <c r="W4" s="10"/>
      <c r="X4" s="10"/>
      <c r="Y4" s="10"/>
      <c r="Z4" s="10"/>
      <c r="AA4" s="10"/>
      <c r="AB4" s="10"/>
      <c r="AC4" s="10"/>
      <c r="AL4" s="9"/>
      <c r="AM4" s="9"/>
      <c r="AN4" s="9"/>
      <c r="AO4" s="9"/>
      <c r="AP4" s="9"/>
      <c r="AQ4" s="9"/>
    </row>
    <row r="5" spans="1:18" ht="27.75" customHeight="1">
      <c r="A5" s="29" t="s">
        <v>346</v>
      </c>
      <c r="B5" s="12"/>
      <c r="C5" s="12"/>
      <c r="D5" s="12"/>
      <c r="E5" s="12"/>
      <c r="F5" s="12"/>
      <c r="G5" s="13"/>
      <c r="H5" s="13"/>
      <c r="I5" s="14"/>
      <c r="J5" s="14"/>
      <c r="K5" s="14"/>
      <c r="L5" s="14"/>
      <c r="M5" s="14"/>
      <c r="N5" s="14"/>
      <c r="O5" s="14"/>
      <c r="P5" s="14"/>
      <c r="Q5" s="15"/>
      <c r="R5" s="15"/>
    </row>
    <row r="6" spans="1:38" ht="27.75" customHeight="1" thickBot="1">
      <c r="A6" s="80" t="s">
        <v>44</v>
      </c>
      <c r="B6" s="16" t="s">
        <v>45</v>
      </c>
      <c r="C6" s="12"/>
      <c r="D6" s="12"/>
      <c r="E6" s="27" t="s">
        <v>584</v>
      </c>
      <c r="F6" s="12"/>
      <c r="G6" s="14"/>
      <c r="H6" s="11"/>
      <c r="I6" s="14"/>
      <c r="J6" s="14"/>
      <c r="K6" s="14"/>
      <c r="L6" s="14"/>
      <c r="M6" s="14"/>
      <c r="N6" s="14"/>
      <c r="O6" s="14"/>
      <c r="P6" s="14"/>
      <c r="Q6" s="15"/>
      <c r="R6" s="15"/>
      <c r="W6" s="277" t="s">
        <v>941</v>
      </c>
      <c r="X6" s="374" t="s">
        <v>793</v>
      </c>
      <c r="Y6" s="374"/>
      <c r="Z6" s="374"/>
      <c r="AA6" s="374"/>
      <c r="AB6" s="374"/>
      <c r="AC6" s="374"/>
      <c r="AD6" s="374"/>
      <c r="AE6" s="374"/>
      <c r="AF6" s="374"/>
      <c r="AG6" s="80"/>
      <c r="AH6" s="277" t="s">
        <v>942</v>
      </c>
      <c r="AL6" s="28"/>
    </row>
    <row r="7" spans="1:39" ht="27.75" customHeight="1" thickBot="1">
      <c r="A7" s="362" t="s">
        <v>73</v>
      </c>
      <c r="B7" s="363"/>
      <c r="C7" s="364"/>
      <c r="D7" s="375"/>
      <c r="E7" s="376"/>
      <c r="F7" s="376"/>
      <c r="G7" s="376"/>
      <c r="H7" s="376"/>
      <c r="I7" s="376"/>
      <c r="J7" s="376"/>
      <c r="K7" s="376"/>
      <c r="L7" s="376"/>
      <c r="M7" s="376"/>
      <c r="N7" s="376"/>
      <c r="O7" s="376"/>
      <c r="P7" s="376"/>
      <c r="Q7" s="376"/>
      <c r="R7" s="376"/>
      <c r="S7" s="376"/>
      <c r="T7" s="376"/>
      <c r="U7" s="377"/>
      <c r="V7" s="22"/>
      <c r="W7" s="304"/>
      <c r="X7" s="305"/>
      <c r="Y7" s="305"/>
      <c r="Z7" s="305"/>
      <c r="AA7" s="306"/>
      <c r="AB7" s="278"/>
      <c r="AC7" s="278"/>
      <c r="AD7" s="278"/>
      <c r="AE7" s="232"/>
      <c r="AG7" s="233"/>
      <c r="AH7" s="429"/>
      <c r="AI7" s="430"/>
      <c r="AJ7" s="281" t="s">
        <v>943</v>
      </c>
      <c r="AK7" s="429"/>
      <c r="AL7" s="430"/>
      <c r="AM7" s="26"/>
    </row>
    <row r="8" spans="1:39" ht="27.75" customHeight="1" thickBot="1">
      <c r="A8" s="406" t="s">
        <v>583</v>
      </c>
      <c r="B8" s="407"/>
      <c r="C8" s="408"/>
      <c r="D8" s="409"/>
      <c r="E8" s="410"/>
      <c r="F8" s="410"/>
      <c r="G8" s="410"/>
      <c r="H8" s="410"/>
      <c r="I8" s="410"/>
      <c r="J8" s="410"/>
      <c r="K8" s="410"/>
      <c r="L8" s="410"/>
      <c r="M8" s="410"/>
      <c r="N8" s="410"/>
      <c r="O8" s="410"/>
      <c r="P8" s="410"/>
      <c r="Q8" s="410"/>
      <c r="R8" s="410"/>
      <c r="S8" s="410"/>
      <c r="T8" s="410"/>
      <c r="U8" s="411"/>
      <c r="V8" s="108"/>
      <c r="W8" s="282"/>
      <c r="X8" s="282"/>
      <c r="Y8" s="282"/>
      <c r="Z8" s="282"/>
      <c r="AA8" s="282"/>
      <c r="AB8" s="282"/>
      <c r="AC8" s="282"/>
      <c r="AD8" s="282"/>
      <c r="AE8" s="282"/>
      <c r="AF8" s="282"/>
      <c r="AG8" s="282"/>
      <c r="AH8" s="431" t="s">
        <v>944</v>
      </c>
      <c r="AI8" s="431"/>
      <c r="AJ8" s="282"/>
      <c r="AK8" s="431" t="s">
        <v>945</v>
      </c>
      <c r="AL8" s="431"/>
      <c r="AM8" s="282"/>
    </row>
    <row r="9" spans="26:27" ht="27.75" customHeight="1">
      <c r="Z9" s="279"/>
      <c r="AA9" s="279"/>
    </row>
    <row r="10" spans="1:55" s="14" customFormat="1" ht="27.75" customHeight="1" thickBot="1">
      <c r="A10" s="80" t="s">
        <v>48</v>
      </c>
      <c r="B10" s="16" t="s">
        <v>46</v>
      </c>
      <c r="C10" s="9"/>
      <c r="D10" s="9"/>
      <c r="E10" s="9"/>
      <c r="F10" s="28" t="s">
        <v>785</v>
      </c>
      <c r="G10" s="15"/>
      <c r="H10" s="15"/>
      <c r="I10" s="15"/>
      <c r="J10" s="15"/>
      <c r="K10" s="15"/>
      <c r="N10" s="17"/>
      <c r="Q10" s="15"/>
      <c r="R10" s="15"/>
      <c r="S10" s="15"/>
      <c r="T10" s="15"/>
      <c r="U10" s="15"/>
      <c r="V10" s="15"/>
      <c r="W10" s="80" t="s">
        <v>47</v>
      </c>
      <c r="X10" s="16" t="s">
        <v>80</v>
      </c>
      <c r="Y10" s="15"/>
      <c r="Z10" s="15"/>
      <c r="AA10" s="15"/>
      <c r="AB10" s="15"/>
      <c r="AC10" s="28" t="s">
        <v>321</v>
      </c>
      <c r="AD10" s="9"/>
      <c r="AE10" s="28"/>
      <c r="AF10" s="4"/>
      <c r="AH10" s="15"/>
      <c r="BC10" s="4"/>
    </row>
    <row r="11" spans="1:55" s="14" customFormat="1" ht="27.75" customHeight="1">
      <c r="A11" s="372" t="s">
        <v>440</v>
      </c>
      <c r="B11" s="314"/>
      <c r="C11" s="369"/>
      <c r="D11" s="370"/>
      <c r="E11" s="373"/>
      <c r="F11" s="369"/>
      <c r="G11" s="370"/>
      <c r="H11" s="371"/>
      <c r="I11" s="391" t="s">
        <v>437</v>
      </c>
      <c r="J11" s="392"/>
      <c r="K11" s="369"/>
      <c r="L11" s="370"/>
      <c r="M11" s="370"/>
      <c r="N11" s="373"/>
      <c r="O11" s="369"/>
      <c r="P11" s="370"/>
      <c r="Q11" s="370"/>
      <c r="R11" s="371"/>
      <c r="S11" s="313" t="s">
        <v>14</v>
      </c>
      <c r="T11" s="314"/>
      <c r="U11" s="156"/>
      <c r="V11" s="15"/>
      <c r="W11" s="372" t="s">
        <v>440</v>
      </c>
      <c r="X11" s="314"/>
      <c r="Y11" s="369"/>
      <c r="Z11" s="370"/>
      <c r="AA11" s="373"/>
      <c r="AB11" s="369"/>
      <c r="AC11" s="370"/>
      <c r="AD11" s="371"/>
      <c r="AE11" s="391" t="s">
        <v>437</v>
      </c>
      <c r="AF11" s="392"/>
      <c r="AG11" s="369"/>
      <c r="AH11" s="370"/>
      <c r="AI11" s="370"/>
      <c r="AJ11" s="373"/>
      <c r="AK11" s="369"/>
      <c r="AL11" s="370"/>
      <c r="AM11" s="370"/>
      <c r="AN11" s="371"/>
      <c r="AO11" s="313" t="s">
        <v>14</v>
      </c>
      <c r="AP11" s="314"/>
      <c r="AQ11" s="156"/>
      <c r="BC11" s="4"/>
    </row>
    <row r="12" spans="1:55" s="14" customFormat="1" ht="27.75" customHeight="1">
      <c r="A12" s="329" t="s">
        <v>15</v>
      </c>
      <c r="B12" s="330"/>
      <c r="C12" s="18" t="s">
        <v>3</v>
      </c>
      <c r="D12" s="316"/>
      <c r="E12" s="316"/>
      <c r="F12" s="322"/>
      <c r="G12" s="315"/>
      <c r="H12" s="316"/>
      <c r="I12" s="316"/>
      <c r="J12" s="316"/>
      <c r="K12" s="316"/>
      <c r="L12" s="316"/>
      <c r="M12" s="316"/>
      <c r="N12" s="316"/>
      <c r="O12" s="316"/>
      <c r="P12" s="316"/>
      <c r="Q12" s="316"/>
      <c r="R12" s="316"/>
      <c r="S12" s="316"/>
      <c r="T12" s="316"/>
      <c r="U12" s="317"/>
      <c r="V12" s="15"/>
      <c r="W12" s="329" t="s">
        <v>15</v>
      </c>
      <c r="X12" s="330"/>
      <c r="Y12" s="18" t="s">
        <v>3</v>
      </c>
      <c r="Z12" s="316"/>
      <c r="AA12" s="316"/>
      <c r="AB12" s="322"/>
      <c r="AC12" s="315"/>
      <c r="AD12" s="316"/>
      <c r="AE12" s="316"/>
      <c r="AF12" s="316"/>
      <c r="AG12" s="316"/>
      <c r="AH12" s="316"/>
      <c r="AI12" s="316"/>
      <c r="AJ12" s="316"/>
      <c r="AK12" s="316"/>
      <c r="AL12" s="316"/>
      <c r="AM12" s="316"/>
      <c r="AN12" s="316"/>
      <c r="AO12" s="316"/>
      <c r="AP12" s="316"/>
      <c r="AQ12" s="317"/>
      <c r="BC12" s="4"/>
    </row>
    <row r="13" spans="1:55" s="14" customFormat="1" ht="27.75" customHeight="1" thickBot="1">
      <c r="A13" s="331" t="s">
        <v>16</v>
      </c>
      <c r="B13" s="309"/>
      <c r="C13" s="318"/>
      <c r="D13" s="318"/>
      <c r="E13" s="318"/>
      <c r="F13" s="318"/>
      <c r="G13" s="308" t="s">
        <v>17</v>
      </c>
      <c r="H13" s="309"/>
      <c r="I13" s="379"/>
      <c r="J13" s="318"/>
      <c r="K13" s="318"/>
      <c r="L13" s="318"/>
      <c r="M13" s="318"/>
      <c r="N13" s="318"/>
      <c r="O13" s="318"/>
      <c r="P13" s="318"/>
      <c r="Q13" s="318"/>
      <c r="R13" s="318"/>
      <c r="S13" s="318"/>
      <c r="T13" s="318"/>
      <c r="U13" s="380"/>
      <c r="V13" s="15"/>
      <c r="W13" s="331" t="s">
        <v>16</v>
      </c>
      <c r="X13" s="309"/>
      <c r="Y13" s="318"/>
      <c r="Z13" s="318"/>
      <c r="AA13" s="318"/>
      <c r="AB13" s="318"/>
      <c r="AC13" s="308" t="s">
        <v>17</v>
      </c>
      <c r="AD13" s="309"/>
      <c r="AE13" s="310"/>
      <c r="AF13" s="311"/>
      <c r="AG13" s="311"/>
      <c r="AH13" s="311"/>
      <c r="AI13" s="311"/>
      <c r="AJ13" s="311"/>
      <c r="AK13" s="311"/>
      <c r="AL13" s="311"/>
      <c r="AM13" s="311"/>
      <c r="AN13" s="311"/>
      <c r="AO13" s="311"/>
      <c r="AP13" s="311"/>
      <c r="AQ13" s="312"/>
      <c r="BC13" s="4"/>
    </row>
    <row r="14" spans="47:51" ht="27.75" customHeight="1">
      <c r="AU14" s="4"/>
      <c r="AV14" s="4"/>
      <c r="AW14" s="4"/>
      <c r="AX14" s="4"/>
      <c r="AY14" s="4"/>
    </row>
    <row r="15" spans="1:55" s="14" customFormat="1" ht="27.75" customHeight="1">
      <c r="A15" s="133" t="s">
        <v>733</v>
      </c>
      <c r="Q15" s="15"/>
      <c r="R15" s="15"/>
      <c r="S15" s="15"/>
      <c r="T15" s="15"/>
      <c r="U15" s="15"/>
      <c r="V15" s="15"/>
      <c r="W15" s="15"/>
      <c r="X15" s="15"/>
      <c r="Y15" s="15"/>
      <c r="Z15" s="15"/>
      <c r="AA15" s="15"/>
      <c r="AB15" s="15"/>
      <c r="AC15" s="15"/>
      <c r="AD15" s="15"/>
      <c r="AE15" s="15"/>
      <c r="AF15" s="15"/>
      <c r="AG15" s="15"/>
      <c r="AH15" s="15"/>
      <c r="BC15" s="4"/>
    </row>
    <row r="16" spans="1:41" s="14" customFormat="1" ht="27.75" customHeight="1">
      <c r="A16" s="80" t="s">
        <v>52</v>
      </c>
      <c r="B16" s="16" t="s">
        <v>259</v>
      </c>
      <c r="F16" s="28"/>
      <c r="G16" s="28" t="s">
        <v>336</v>
      </c>
      <c r="R16" s="378" t="s">
        <v>72</v>
      </c>
      <c r="S16" s="378"/>
      <c r="T16" s="321" t="s">
        <v>257</v>
      </c>
      <c r="U16" s="321"/>
      <c r="V16" s="321" t="s">
        <v>258</v>
      </c>
      <c r="W16" s="321"/>
      <c r="Y16" s="319" t="s">
        <v>736</v>
      </c>
      <c r="Z16" s="320"/>
      <c r="AA16" s="321" t="s">
        <v>257</v>
      </c>
      <c r="AB16" s="321"/>
      <c r="AC16" s="321" t="s">
        <v>258</v>
      </c>
      <c r="AD16" s="321"/>
      <c r="AE16" s="175"/>
      <c r="AF16" s="176"/>
      <c r="AG16" s="186"/>
      <c r="AH16" s="187"/>
      <c r="AI16" s="9"/>
      <c r="AJ16" s="9"/>
      <c r="AK16" s="9"/>
      <c r="AL16" s="9"/>
      <c r="AM16" s="175"/>
      <c r="AN16" s="177"/>
      <c r="AO16" s="177"/>
    </row>
    <row r="17" spans="1:41" s="14" customFormat="1" ht="24" customHeight="1" thickBot="1">
      <c r="A17" s="76" t="s">
        <v>36</v>
      </c>
      <c r="B17" s="333" t="str">
        <f aca="true" t="shared" si="0" ref="B17:B24">IF(AW64="","",AW64)</f>
        <v>一般</v>
      </c>
      <c r="C17" s="333"/>
      <c r="D17" s="334">
        <f aca="true" t="shared" si="1" ref="D17:D24">IF(AX64="","",AX64)</f>
        <v>8000</v>
      </c>
      <c r="E17" s="334"/>
      <c r="F17" s="19" t="s">
        <v>6</v>
      </c>
      <c r="G17" s="335">
        <f>IF($B17="","",T17+V17)</f>
        <v>0</v>
      </c>
      <c r="H17" s="336"/>
      <c r="I17" s="326" t="str">
        <f aca="true" t="shared" si="2" ref="I17:I22">IF($B17="","","人")</f>
        <v>人</v>
      </c>
      <c r="J17" s="326"/>
      <c r="K17" s="19" t="s">
        <v>7</v>
      </c>
      <c r="L17" s="342">
        <f aca="true" t="shared" si="3" ref="L17:L24">IF($B17="","",D17*G17)</f>
        <v>0</v>
      </c>
      <c r="M17" s="343"/>
      <c r="N17" s="343"/>
      <c r="O17" s="344"/>
      <c r="R17" s="323" t="str">
        <f>$B17</f>
        <v>一般</v>
      </c>
      <c r="S17" s="324"/>
      <c r="T17" s="307">
        <f>'様式 B-1'!T131</f>
        <v>0</v>
      </c>
      <c r="U17" s="307"/>
      <c r="V17" s="307">
        <f>'様式 B-2'!T131</f>
        <v>0</v>
      </c>
      <c r="W17" s="307"/>
      <c r="Y17" s="180"/>
      <c r="Z17" s="181"/>
      <c r="AA17" s="381">
        <f>'様式 B-1'!AL131</f>
        <v>0</v>
      </c>
      <c r="AB17" s="382"/>
      <c r="AC17" s="381">
        <f>'様式 B-2'!AL131</f>
        <v>0</v>
      </c>
      <c r="AD17" s="382"/>
      <c r="AE17" s="177"/>
      <c r="AF17" s="177"/>
      <c r="AG17" s="180"/>
      <c r="AH17" s="180"/>
      <c r="AI17" s="283"/>
      <c r="AJ17" s="283"/>
      <c r="AK17" s="283"/>
      <c r="AL17" s="283"/>
      <c r="AM17" s="177"/>
      <c r="AN17" s="177"/>
      <c r="AO17" s="177"/>
    </row>
    <row r="18" spans="1:41" s="14" customFormat="1" ht="24" customHeight="1" thickTop="1">
      <c r="A18" s="76" t="s">
        <v>68</v>
      </c>
      <c r="B18" s="333" t="str">
        <f t="shared" si="0"/>
        <v>高校生</v>
      </c>
      <c r="C18" s="333"/>
      <c r="D18" s="334">
        <f t="shared" si="1"/>
        <v>7000</v>
      </c>
      <c r="E18" s="334"/>
      <c r="F18" s="19"/>
      <c r="G18" s="335">
        <f>IF($B18="","",T18+V18)</f>
        <v>0</v>
      </c>
      <c r="H18" s="336"/>
      <c r="I18" s="326" t="str">
        <f t="shared" si="2"/>
        <v>人</v>
      </c>
      <c r="J18" s="326"/>
      <c r="K18" s="19" t="s">
        <v>7</v>
      </c>
      <c r="L18" s="342">
        <f>IF($B18="","",D18*G18)</f>
        <v>0</v>
      </c>
      <c r="M18" s="343"/>
      <c r="N18" s="343"/>
      <c r="O18" s="344"/>
      <c r="R18" s="323" t="str">
        <f>$B18</f>
        <v>高校生</v>
      </c>
      <c r="S18" s="324"/>
      <c r="T18" s="307">
        <f>'様式 B-1'!T132</f>
        <v>0</v>
      </c>
      <c r="U18" s="307"/>
      <c r="V18" s="307">
        <f>'様式 B-2'!T132</f>
        <v>0</v>
      </c>
      <c r="W18" s="307"/>
      <c r="Y18" s="327" t="s">
        <v>737</v>
      </c>
      <c r="Z18" s="328"/>
      <c r="AA18" s="383">
        <f>SUM(AA17)+SUM(AC17:AD18)</f>
        <v>0</v>
      </c>
      <c r="AB18" s="384"/>
      <c r="AC18" s="384"/>
      <c r="AD18" s="385"/>
      <c r="AE18" s="345" t="s">
        <v>582</v>
      </c>
      <c r="AF18" s="177"/>
      <c r="AG18" s="180"/>
      <c r="AH18" s="180"/>
      <c r="AI18" s="283"/>
      <c r="AJ18" s="283"/>
      <c r="AK18" s="283"/>
      <c r="AL18" s="283"/>
      <c r="AM18" s="177"/>
      <c r="AN18" s="177"/>
      <c r="AO18" s="177"/>
    </row>
    <row r="19" spans="1:41" s="14" customFormat="1" ht="24" customHeight="1" thickBot="1">
      <c r="A19" s="76" t="s">
        <v>66</v>
      </c>
      <c r="B19" s="333" t="str">
        <f t="shared" si="0"/>
        <v>中学生</v>
      </c>
      <c r="C19" s="333"/>
      <c r="D19" s="334">
        <f t="shared" si="1"/>
        <v>6000</v>
      </c>
      <c r="E19" s="334"/>
      <c r="F19" s="19"/>
      <c r="G19" s="335">
        <f>IF($B19="","",T19+V19)</f>
        <v>0</v>
      </c>
      <c r="H19" s="336"/>
      <c r="I19" s="326" t="str">
        <f t="shared" si="2"/>
        <v>人</v>
      </c>
      <c r="J19" s="326"/>
      <c r="K19" s="19" t="s">
        <v>7</v>
      </c>
      <c r="L19" s="342">
        <f>IF($B19="","",D19*G19)</f>
        <v>0</v>
      </c>
      <c r="M19" s="343"/>
      <c r="N19" s="343"/>
      <c r="O19" s="344"/>
      <c r="R19" s="325" t="str">
        <f>$B19</f>
        <v>中学生</v>
      </c>
      <c r="S19" s="325"/>
      <c r="T19" s="307">
        <f>'様式 B-1'!T133</f>
        <v>0</v>
      </c>
      <c r="U19" s="307"/>
      <c r="V19" s="307">
        <f>'様式 B-2'!T133</f>
        <v>0</v>
      </c>
      <c r="W19" s="307"/>
      <c r="Y19" s="327"/>
      <c r="Z19" s="328"/>
      <c r="AA19" s="386"/>
      <c r="AB19" s="387"/>
      <c r="AC19" s="387"/>
      <c r="AD19" s="388"/>
      <c r="AE19" s="345"/>
      <c r="AF19" s="177"/>
      <c r="AG19" s="180"/>
      <c r="AH19" s="180"/>
      <c r="AI19" s="283"/>
      <c r="AJ19" s="283"/>
      <c r="AK19" s="283"/>
      <c r="AL19" s="283"/>
      <c r="AM19" s="177"/>
      <c r="AN19" s="177"/>
      <c r="AO19" s="177"/>
    </row>
    <row r="20" spans="1:41" s="14" customFormat="1" ht="24" customHeight="1" thickBot="1" thickTop="1">
      <c r="A20" s="76" t="s">
        <v>317</v>
      </c>
      <c r="B20" s="413" t="str">
        <f t="shared" si="0"/>
        <v>追加個人種目</v>
      </c>
      <c r="C20" s="413"/>
      <c r="D20" s="353">
        <f t="shared" si="1"/>
        <v>1000</v>
      </c>
      <c r="E20" s="353"/>
      <c r="F20" s="285" t="s">
        <v>6</v>
      </c>
      <c r="G20" s="354">
        <f>AA18</f>
        <v>0</v>
      </c>
      <c r="H20" s="355"/>
      <c r="I20" s="326" t="s">
        <v>582</v>
      </c>
      <c r="J20" s="326"/>
      <c r="K20" s="19" t="s">
        <v>7</v>
      </c>
      <c r="L20" s="342">
        <f t="shared" si="3"/>
        <v>0</v>
      </c>
      <c r="M20" s="343"/>
      <c r="N20" s="343"/>
      <c r="O20" s="344"/>
      <c r="R20" s="327" t="s">
        <v>435</v>
      </c>
      <c r="S20" s="345"/>
      <c r="T20" s="350">
        <f>SUM(T17:T19)+SUM(V17:V19)</f>
        <v>0</v>
      </c>
      <c r="U20" s="351"/>
      <c r="V20" s="351"/>
      <c r="W20" s="352"/>
      <c r="X20" s="14" t="s">
        <v>84</v>
      </c>
      <c r="Y20" s="180"/>
      <c r="Z20" s="180"/>
      <c r="AA20" s="185"/>
      <c r="AB20" s="185"/>
      <c r="AC20" s="185"/>
      <c r="AD20" s="185"/>
      <c r="AE20" s="22"/>
      <c r="AF20" s="22"/>
      <c r="AG20" s="180"/>
      <c r="AH20" s="180"/>
      <c r="AI20" s="283"/>
      <c r="AJ20" s="283"/>
      <c r="AK20" s="283"/>
      <c r="AL20" s="283"/>
      <c r="AM20" s="22"/>
      <c r="AN20" s="177"/>
      <c r="AO20" s="177"/>
    </row>
    <row r="21" spans="1:41" s="14" customFormat="1" ht="24" customHeight="1" hidden="1">
      <c r="A21" s="76" t="s">
        <v>318</v>
      </c>
      <c r="B21" s="337">
        <f t="shared" si="0"/>
      </c>
      <c r="C21" s="337"/>
      <c r="D21" s="356">
        <f t="shared" si="1"/>
      </c>
      <c r="E21" s="356"/>
      <c r="F21" s="19" t="s">
        <v>6</v>
      </c>
      <c r="G21" s="357">
        <f>IF($B21="","",#REF!+#REF!)</f>
      </c>
      <c r="H21" s="358"/>
      <c r="I21" s="326">
        <f t="shared" si="2"/>
      </c>
      <c r="J21" s="326"/>
      <c r="K21" s="19" t="s">
        <v>7</v>
      </c>
      <c r="L21" s="342">
        <f t="shared" si="3"/>
      </c>
      <c r="M21" s="343"/>
      <c r="N21" s="343"/>
      <c r="O21" s="344"/>
      <c r="Y21" s="180"/>
      <c r="Z21" s="180"/>
      <c r="AA21" s="183"/>
      <c r="AB21" s="183"/>
      <c r="AC21" s="183"/>
      <c r="AD21" s="183"/>
      <c r="AE21" s="174"/>
      <c r="AF21" s="174"/>
      <c r="AG21" s="186"/>
      <c r="AH21" s="186"/>
      <c r="AI21" s="284"/>
      <c r="AJ21" s="284"/>
      <c r="AK21" s="284"/>
      <c r="AL21" s="284"/>
      <c r="AM21" s="9"/>
      <c r="AN21" s="177"/>
      <c r="AO21" s="177"/>
    </row>
    <row r="22" spans="1:41" s="14" customFormat="1" ht="24" customHeight="1" hidden="1">
      <c r="A22" s="76" t="s">
        <v>319</v>
      </c>
      <c r="B22" s="333">
        <f t="shared" si="0"/>
      </c>
      <c r="C22" s="333"/>
      <c r="D22" s="334">
        <f t="shared" si="1"/>
      </c>
      <c r="E22" s="334"/>
      <c r="F22" s="19" t="s">
        <v>6</v>
      </c>
      <c r="G22" s="335">
        <f>IF($B22="","",T22+V22)</f>
      </c>
      <c r="H22" s="336"/>
      <c r="I22" s="326">
        <f t="shared" si="2"/>
      </c>
      <c r="J22" s="326"/>
      <c r="K22" s="19" t="s">
        <v>7</v>
      </c>
      <c r="L22" s="342">
        <f t="shared" si="3"/>
      </c>
      <c r="M22" s="343"/>
      <c r="N22" s="343"/>
      <c r="O22" s="344"/>
      <c r="R22" s="180"/>
      <c r="S22" s="180"/>
      <c r="T22" s="183"/>
      <c r="U22" s="183"/>
      <c r="V22" s="183"/>
      <c r="W22" s="183"/>
      <c r="Y22" s="180"/>
      <c r="Z22" s="180"/>
      <c r="AA22" s="183"/>
      <c r="AB22" s="183"/>
      <c r="AC22" s="183"/>
      <c r="AD22" s="183"/>
      <c r="AE22" s="174"/>
      <c r="AF22" s="174"/>
      <c r="AG22" s="186"/>
      <c r="AH22" s="186"/>
      <c r="AI22" s="284"/>
      <c r="AJ22" s="284"/>
      <c r="AK22" s="284"/>
      <c r="AL22" s="284"/>
      <c r="AM22" s="9"/>
      <c r="AN22" s="177"/>
      <c r="AO22" s="177"/>
    </row>
    <row r="23" spans="1:41" s="14" customFormat="1" ht="24" customHeight="1" hidden="1">
      <c r="A23" s="76" t="s">
        <v>320</v>
      </c>
      <c r="B23" s="333">
        <f t="shared" si="0"/>
      </c>
      <c r="C23" s="333"/>
      <c r="D23" s="334">
        <f t="shared" si="1"/>
      </c>
      <c r="E23" s="334"/>
      <c r="F23" s="19" t="s">
        <v>6</v>
      </c>
      <c r="G23" s="335"/>
      <c r="H23" s="336"/>
      <c r="I23" s="326">
        <f>IF($B23="","","種目")</f>
      </c>
      <c r="J23" s="326"/>
      <c r="K23" s="19" t="s">
        <v>7</v>
      </c>
      <c r="L23" s="342">
        <f t="shared" si="3"/>
      </c>
      <c r="M23" s="343"/>
      <c r="N23" s="343"/>
      <c r="O23" s="344"/>
      <c r="R23" s="182"/>
      <c r="S23" s="9"/>
      <c r="T23" s="183"/>
      <c r="U23" s="183"/>
      <c r="V23" s="183"/>
      <c r="W23" s="183"/>
      <c r="Y23" s="182"/>
      <c r="Z23" s="9"/>
      <c r="AA23" s="183"/>
      <c r="AB23" s="183"/>
      <c r="AC23" s="183"/>
      <c r="AD23" s="183"/>
      <c r="AE23" s="174"/>
      <c r="AF23" s="174"/>
      <c r="AG23" s="182"/>
      <c r="AH23" s="9"/>
      <c r="AI23" s="183"/>
      <c r="AJ23" s="183"/>
      <c r="AK23" s="183"/>
      <c r="AL23" s="183"/>
      <c r="AM23" s="174"/>
      <c r="AN23" s="177"/>
      <c r="AO23" s="177"/>
    </row>
    <row r="24" spans="1:41" s="14" customFormat="1" ht="24" customHeight="1" hidden="1" thickBot="1">
      <c r="A24" s="76" t="s">
        <v>745</v>
      </c>
      <c r="B24" s="333">
        <f t="shared" si="0"/>
      </c>
      <c r="C24" s="333"/>
      <c r="D24" s="334">
        <f t="shared" si="1"/>
      </c>
      <c r="E24" s="334"/>
      <c r="F24" s="19" t="s">
        <v>6</v>
      </c>
      <c r="G24" s="335"/>
      <c r="H24" s="336"/>
      <c r="I24" s="326">
        <f>IF($B24="","","種目")</f>
      </c>
      <c r="J24" s="326"/>
      <c r="K24" s="19" t="s">
        <v>7</v>
      </c>
      <c r="L24" s="342">
        <f t="shared" si="3"/>
      </c>
      <c r="M24" s="343"/>
      <c r="N24" s="343"/>
      <c r="O24" s="344"/>
      <c r="P24" s="20"/>
      <c r="Q24" s="15"/>
      <c r="R24" s="182"/>
      <c r="S24" s="182"/>
      <c r="T24" s="183"/>
      <c r="U24" s="183"/>
      <c r="V24" s="183"/>
      <c r="W24" s="183"/>
      <c r="X24" s="15"/>
      <c r="Y24" s="182"/>
      <c r="Z24" s="182"/>
      <c r="AA24" s="183"/>
      <c r="AB24" s="183"/>
      <c r="AC24" s="183"/>
      <c r="AD24" s="183"/>
      <c r="AE24" s="15"/>
      <c r="AF24" s="15"/>
      <c r="AG24" s="182"/>
      <c r="AH24" s="182"/>
      <c r="AI24" s="183"/>
      <c r="AJ24" s="183"/>
      <c r="AK24" s="183"/>
      <c r="AL24" s="183"/>
      <c r="AM24" s="15"/>
      <c r="AN24" s="15"/>
      <c r="AO24" s="15"/>
    </row>
    <row r="25" spans="1:39" s="14" customFormat="1" ht="24" customHeight="1" thickTop="1">
      <c r="A25" s="9"/>
      <c r="B25" s="9"/>
      <c r="C25" s="9"/>
      <c r="D25" s="25"/>
      <c r="E25" s="25"/>
      <c r="F25" s="21"/>
      <c r="G25" s="9"/>
      <c r="H25" s="9"/>
      <c r="I25" s="332" t="s">
        <v>4</v>
      </c>
      <c r="J25" s="332"/>
      <c r="K25" s="332"/>
      <c r="L25" s="422">
        <f>SUM(L17:O24)</f>
        <v>0</v>
      </c>
      <c r="M25" s="423"/>
      <c r="N25" s="423"/>
      <c r="O25" s="424"/>
      <c r="P25" s="20"/>
      <c r="Q25" s="15"/>
      <c r="X25" s="21"/>
      <c r="Y25" s="182"/>
      <c r="Z25" s="9"/>
      <c r="AA25" s="184"/>
      <c r="AB25" s="184"/>
      <c r="AC25" s="184"/>
      <c r="AD25" s="184"/>
      <c r="AE25" s="9"/>
      <c r="AF25" s="15"/>
      <c r="AG25" s="186"/>
      <c r="AH25" s="187"/>
      <c r="AI25" s="184"/>
      <c r="AJ25" s="184"/>
      <c r="AK25" s="184"/>
      <c r="AL25" s="184"/>
      <c r="AM25" s="9"/>
    </row>
    <row r="26" spans="1:25" s="14" customFormat="1" ht="27.75" customHeight="1">
      <c r="A26" s="9"/>
      <c r="B26" s="9"/>
      <c r="C26" s="9"/>
      <c r="D26" s="9"/>
      <c r="E26" s="9"/>
      <c r="F26" s="9"/>
      <c r="G26" s="9"/>
      <c r="H26" s="9"/>
      <c r="I26" s="9"/>
      <c r="J26" s="9"/>
      <c r="K26" s="15"/>
      <c r="L26" s="22"/>
      <c r="M26" s="22"/>
      <c r="N26" s="22"/>
      <c r="O26" s="22"/>
      <c r="P26" s="20"/>
      <c r="Q26" s="15"/>
      <c r="R26" s="15"/>
      <c r="S26" s="15"/>
      <c r="T26" s="15"/>
      <c r="U26" s="15"/>
      <c r="V26" s="15"/>
      <c r="W26" s="15"/>
      <c r="X26" s="15"/>
      <c r="Y26" s="15"/>
    </row>
    <row r="27" spans="1:34" s="14" customFormat="1" ht="27.75" customHeight="1">
      <c r="A27" s="133" t="s">
        <v>772</v>
      </c>
      <c r="B27" s="9"/>
      <c r="C27" s="9"/>
      <c r="D27" s="9"/>
      <c r="E27" s="9"/>
      <c r="F27" s="9"/>
      <c r="G27" s="9"/>
      <c r="H27" s="9"/>
      <c r="I27" s="15"/>
      <c r="J27" s="15"/>
      <c r="K27" s="15"/>
      <c r="L27" s="22"/>
      <c r="M27" s="22"/>
      <c r="N27" s="22"/>
      <c r="O27" s="20"/>
      <c r="P27" s="20"/>
      <c r="Q27" s="15"/>
      <c r="R27" s="15"/>
      <c r="S27" s="15"/>
      <c r="T27" s="15"/>
      <c r="U27" s="15"/>
      <c r="V27" s="15"/>
      <c r="W27" s="15"/>
      <c r="X27" s="15"/>
      <c r="Y27" s="15"/>
      <c r="Z27" s="15"/>
      <c r="AA27" s="15"/>
      <c r="AB27" s="15"/>
      <c r="AC27" s="15"/>
      <c r="AD27" s="15"/>
      <c r="AE27" s="15"/>
      <c r="AF27" s="15"/>
      <c r="AG27" s="15"/>
      <c r="AH27" s="15"/>
    </row>
    <row r="28" spans="1:39" s="14" customFormat="1" ht="27.75" customHeight="1" thickBot="1">
      <c r="A28" s="292" t="s">
        <v>1006</v>
      </c>
      <c r="B28" s="293"/>
      <c r="C28" s="294"/>
      <c r="D28" s="293"/>
      <c r="E28" s="295"/>
      <c r="F28" s="295"/>
      <c r="G28" s="292"/>
      <c r="H28" s="294"/>
      <c r="I28" s="294"/>
      <c r="J28" s="295"/>
      <c r="K28" s="295"/>
      <c r="L28" s="295"/>
      <c r="M28" s="292"/>
      <c r="N28" s="296"/>
      <c r="O28" s="295"/>
      <c r="P28" s="295"/>
      <c r="Q28" s="295"/>
      <c r="R28" s="295"/>
      <c r="S28" s="297"/>
      <c r="T28" s="298"/>
      <c r="U28" s="298"/>
      <c r="V28" s="298"/>
      <c r="W28" s="298"/>
      <c r="X28" s="298"/>
      <c r="Y28" s="298"/>
      <c r="Z28" s="298"/>
      <c r="AA28" s="346" t="s">
        <v>1007</v>
      </c>
      <c r="AB28" s="346"/>
      <c r="AC28" s="346"/>
      <c r="AD28" s="346"/>
      <c r="AE28" s="346"/>
      <c r="AF28" s="346"/>
      <c r="AG28" s="346"/>
      <c r="AH28" s="346"/>
      <c r="AI28" s="346"/>
      <c r="AJ28" s="346"/>
      <c r="AK28" s="346"/>
      <c r="AL28" s="346"/>
      <c r="AM28" s="346"/>
    </row>
    <row r="29" spans="1:43" s="14" customFormat="1" ht="27.75" customHeight="1" thickBot="1">
      <c r="A29" s="414" t="s">
        <v>789</v>
      </c>
      <c r="B29" s="414"/>
      <c r="C29" s="414"/>
      <c r="D29" s="415"/>
      <c r="E29" s="348">
        <f>IF(AW78="×義務なし",0,AW80)</f>
        <v>0</v>
      </c>
      <c r="F29" s="349"/>
      <c r="G29" s="19" t="s">
        <v>337</v>
      </c>
      <c r="H29" s="19" t="s">
        <v>338</v>
      </c>
      <c r="I29" s="131">
        <v>1</v>
      </c>
      <c r="J29" s="338"/>
      <c r="K29" s="339"/>
      <c r="L29" s="341"/>
      <c r="M29" s="338"/>
      <c r="N29" s="339"/>
      <c r="O29" s="340"/>
      <c r="P29" s="132">
        <v>2</v>
      </c>
      <c r="Q29" s="338"/>
      <c r="R29" s="339"/>
      <c r="S29" s="341"/>
      <c r="T29" s="338"/>
      <c r="U29" s="339"/>
      <c r="V29" s="340"/>
      <c r="W29" s="132">
        <v>3</v>
      </c>
      <c r="X29" s="338"/>
      <c r="Y29" s="339"/>
      <c r="Z29" s="341"/>
      <c r="AA29" s="338"/>
      <c r="AB29" s="339"/>
      <c r="AC29" s="340"/>
      <c r="AD29" s="132">
        <v>4</v>
      </c>
      <c r="AE29" s="338"/>
      <c r="AF29" s="339"/>
      <c r="AG29" s="341"/>
      <c r="AH29" s="338"/>
      <c r="AI29" s="339"/>
      <c r="AJ29" s="340"/>
      <c r="AK29" s="132">
        <v>5</v>
      </c>
      <c r="AL29" s="338"/>
      <c r="AM29" s="339"/>
      <c r="AN29" s="341"/>
      <c r="AO29" s="338"/>
      <c r="AP29" s="339"/>
      <c r="AQ29" s="428"/>
    </row>
    <row r="30" spans="1:43" s="14" customFormat="1" ht="27.75" customHeight="1">
      <c r="A30" s="9"/>
      <c r="B30" s="9"/>
      <c r="C30" s="9"/>
      <c r="D30" s="9"/>
      <c r="E30" s="9"/>
      <c r="F30" s="9"/>
      <c r="G30" s="9"/>
      <c r="H30" s="9"/>
      <c r="I30" s="9"/>
      <c r="J30" s="140" t="s">
        <v>496</v>
      </c>
      <c r="K30" s="9"/>
      <c r="L30" s="9"/>
      <c r="M30" s="140" t="s">
        <v>497</v>
      </c>
      <c r="N30" s="9"/>
      <c r="O30" s="9"/>
      <c r="P30" s="22"/>
      <c r="Q30" s="140" t="s">
        <v>496</v>
      </c>
      <c r="R30" s="9"/>
      <c r="S30" s="9"/>
      <c r="T30" s="140" t="s">
        <v>497</v>
      </c>
      <c r="U30" s="9"/>
      <c r="V30" s="9"/>
      <c r="W30" s="9"/>
      <c r="X30" s="140" t="s">
        <v>496</v>
      </c>
      <c r="Y30" s="9"/>
      <c r="Z30" s="9"/>
      <c r="AA30" s="140" t="s">
        <v>497</v>
      </c>
      <c r="AB30" s="9"/>
      <c r="AC30" s="9"/>
      <c r="AD30" s="9"/>
      <c r="AE30" s="140" t="s">
        <v>496</v>
      </c>
      <c r="AF30" s="9"/>
      <c r="AG30" s="9"/>
      <c r="AH30" s="140" t="s">
        <v>497</v>
      </c>
      <c r="AI30" s="9"/>
      <c r="AJ30" s="9"/>
      <c r="AK30" s="87"/>
      <c r="AL30" s="140" t="s">
        <v>496</v>
      </c>
      <c r="AM30" s="9"/>
      <c r="AN30" s="9"/>
      <c r="AO30" s="140" t="s">
        <v>497</v>
      </c>
      <c r="AP30" s="9"/>
      <c r="AQ30" s="9"/>
    </row>
    <row r="31" spans="1:39" s="14" customFormat="1" ht="27.75" customHeight="1" hidden="1" thickBot="1">
      <c r="A31" s="133"/>
      <c r="B31" s="16"/>
      <c r="C31" s="125"/>
      <c r="D31" s="125"/>
      <c r="E31" s="125"/>
      <c r="F31" s="28"/>
      <c r="G31" s="9"/>
      <c r="J31" s="9"/>
      <c r="K31" s="9"/>
      <c r="L31" s="9"/>
      <c r="M31" s="9"/>
      <c r="N31" s="9"/>
      <c r="O31" s="9"/>
      <c r="T31" s="80"/>
      <c r="U31" s="16"/>
      <c r="V31" s="9"/>
      <c r="W31" s="9"/>
      <c r="X31" s="9"/>
      <c r="Y31" s="9"/>
      <c r="Z31" s="9"/>
      <c r="AA31" s="28"/>
      <c r="AB31" s="9"/>
      <c r="AC31" s="9"/>
      <c r="AD31" s="9"/>
      <c r="AE31" s="9"/>
      <c r="AF31" s="9"/>
      <c r="AG31" s="9"/>
      <c r="AH31" s="9"/>
      <c r="AI31" s="9"/>
      <c r="AJ31" s="9"/>
      <c r="AK31" s="9"/>
      <c r="AL31" s="9"/>
      <c r="AM31" s="9"/>
    </row>
    <row r="32" spans="1:43" s="14" customFormat="1" ht="27.75" customHeight="1" hidden="1" thickBot="1">
      <c r="A32" s="412"/>
      <c r="B32" s="412"/>
      <c r="C32" s="412"/>
      <c r="D32" s="412"/>
      <c r="E32" s="416"/>
      <c r="F32" s="416"/>
      <c r="G32" s="416"/>
      <c r="H32" s="21"/>
      <c r="I32" s="9"/>
      <c r="J32" s="417"/>
      <c r="K32" s="417"/>
      <c r="L32" s="417"/>
      <c r="M32" s="418"/>
      <c r="N32" s="419"/>
      <c r="O32" s="420"/>
      <c r="P32" s="421"/>
      <c r="Q32" s="21"/>
      <c r="T32" s="425"/>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7"/>
    </row>
    <row r="33" spans="1:41" s="14" customFormat="1" ht="27.75" customHeight="1" hidden="1">
      <c r="A33" s="2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row>
    <row r="34" spans="1:54" s="14" customFormat="1" ht="27.75" customHeight="1" hidden="1">
      <c r="A34" s="9"/>
      <c r="B34" s="9"/>
      <c r="C34" s="9"/>
      <c r="D34" s="9"/>
      <c r="E34" s="347"/>
      <c r="F34" s="347"/>
      <c r="G34" s="21"/>
      <c r="H34" s="9"/>
      <c r="I34" s="9"/>
      <c r="J34" s="9"/>
      <c r="K34" s="15"/>
      <c r="L34" s="15"/>
      <c r="M34" s="15"/>
      <c r="N34" s="9"/>
      <c r="O34" s="15"/>
      <c r="P34" s="22"/>
      <c r="Q34" s="20"/>
      <c r="R34" s="20"/>
      <c r="S34" s="15"/>
      <c r="T34" s="15"/>
      <c r="U34" s="15"/>
      <c r="V34" s="15"/>
      <c r="W34" s="15"/>
      <c r="X34" s="15"/>
      <c r="Y34" s="15"/>
      <c r="Z34" s="15"/>
      <c r="AA34" s="15"/>
      <c r="AB34" s="15"/>
      <c r="AC34" s="15"/>
      <c r="AD34" s="15"/>
      <c r="AE34" s="15"/>
      <c r="AF34" s="15"/>
      <c r="AG34" s="15"/>
      <c r="AH34" s="15"/>
      <c r="AI34" s="15"/>
      <c r="AJ34" s="15"/>
      <c r="AU34" s="95" t="s">
        <v>75</v>
      </c>
      <c r="AV34" s="7"/>
      <c r="AW34" s="7"/>
      <c r="AX34" s="7"/>
      <c r="AY34" s="7"/>
      <c r="AZ34" s="4"/>
      <c r="BA34" s="4"/>
      <c r="BB34" s="4"/>
    </row>
    <row r="35" spans="1:54" s="14" customFormat="1" ht="27.75" customHeight="1" hidden="1">
      <c r="A35" s="9"/>
      <c r="B35" s="9"/>
      <c r="C35" s="9"/>
      <c r="D35" s="9"/>
      <c r="E35" s="9"/>
      <c r="F35" s="9"/>
      <c r="G35" s="9"/>
      <c r="H35" s="9"/>
      <c r="I35" s="9"/>
      <c r="J35" s="9"/>
      <c r="K35" s="15"/>
      <c r="L35" s="15"/>
      <c r="M35" s="15"/>
      <c r="N35" s="9"/>
      <c r="O35" s="15"/>
      <c r="P35" s="22"/>
      <c r="Q35" s="20"/>
      <c r="R35" s="20"/>
      <c r="S35" s="15"/>
      <c r="T35" s="15"/>
      <c r="U35" s="15"/>
      <c r="V35" s="15"/>
      <c r="W35" s="15"/>
      <c r="X35" s="15"/>
      <c r="Y35" s="15"/>
      <c r="Z35" s="15"/>
      <c r="AA35" s="15"/>
      <c r="AB35" s="15"/>
      <c r="AC35" s="15"/>
      <c r="AD35" s="15"/>
      <c r="AE35" s="15"/>
      <c r="AF35" s="15"/>
      <c r="AG35" s="15"/>
      <c r="AH35" s="15"/>
      <c r="AI35" s="15"/>
      <c r="AJ35" s="15"/>
      <c r="AU35" s="7" t="s">
        <v>49</v>
      </c>
      <c r="AV35" s="7" t="s">
        <v>71</v>
      </c>
      <c r="AW35" s="7"/>
      <c r="AX35" s="93" t="s">
        <v>86</v>
      </c>
      <c r="AY35" s="7"/>
      <c r="AZ35" s="4"/>
      <c r="BA35" s="4"/>
      <c r="BB35" s="4"/>
    </row>
    <row r="36" spans="48:51" ht="27.75" customHeight="1">
      <c r="AV36" s="234" t="s">
        <v>1004</v>
      </c>
      <c r="AW36" s="235"/>
      <c r="AX36" s="235"/>
      <c r="AY36" s="236"/>
    </row>
    <row r="37" ht="27.75" customHeight="1"/>
    <row r="38" spans="47:51" ht="27.75" customHeight="1">
      <c r="AU38" s="87" t="s">
        <v>64</v>
      </c>
      <c r="AV38" s="87" t="s">
        <v>297</v>
      </c>
      <c r="AW38" s="87"/>
      <c r="AX38" s="94" t="s">
        <v>500</v>
      </c>
      <c r="AY38" s="87"/>
    </row>
    <row r="39" spans="47:51" ht="27.75" customHeight="1">
      <c r="AU39" s="87"/>
      <c r="AV39" s="87" t="s">
        <v>498</v>
      </c>
      <c r="AW39" s="87" t="s">
        <v>499</v>
      </c>
      <c r="AX39" s="94"/>
      <c r="AY39" s="87"/>
    </row>
    <row r="40" spans="47:53" ht="27.75" customHeight="1">
      <c r="AU40" s="87"/>
      <c r="AV40" s="237"/>
      <c r="AW40" s="237"/>
      <c r="AX40" s="16"/>
      <c r="AY40" s="16"/>
      <c r="AZ40" s="237"/>
      <c r="BA40" s="237"/>
    </row>
    <row r="41" spans="47:53" ht="27.75" customHeight="1">
      <c r="AU41" s="87"/>
      <c r="AV41" s="237"/>
      <c r="AW41" s="237"/>
      <c r="AX41" s="16"/>
      <c r="AY41" s="16"/>
      <c r="AZ41" s="16"/>
      <c r="BA41" s="16"/>
    </row>
    <row r="42" spans="47:53" ht="27.75" customHeight="1">
      <c r="AU42" s="87"/>
      <c r="AV42" s="237"/>
      <c r="AW42" s="237"/>
      <c r="AX42" s="16"/>
      <c r="AY42" s="16"/>
      <c r="AZ42" s="16"/>
      <c r="BA42" s="16"/>
    </row>
    <row r="43" spans="47:53" ht="27.75" customHeight="1">
      <c r="AU43" s="87"/>
      <c r="AV43" s="237"/>
      <c r="AW43" s="237"/>
      <c r="AX43" s="16"/>
      <c r="AY43" s="16"/>
      <c r="AZ43" s="16"/>
      <c r="BA43" s="16"/>
    </row>
    <row r="44" spans="47:53" ht="27.75" customHeight="1">
      <c r="AU44" s="87"/>
      <c r="AV44" s="237"/>
      <c r="AW44" s="237"/>
      <c r="AX44" s="16"/>
      <c r="AY44" s="16"/>
      <c r="AZ44" s="16"/>
      <c r="BA44" s="16"/>
    </row>
    <row r="45" spans="47:53" ht="27.75" customHeight="1">
      <c r="AU45" s="87"/>
      <c r="AV45" s="237"/>
      <c r="AW45" s="237"/>
      <c r="AX45" s="16"/>
      <c r="AY45" s="16"/>
      <c r="AZ45" s="16"/>
      <c r="BA45" s="16"/>
    </row>
    <row r="46" spans="47:53" ht="27.75" customHeight="1">
      <c r="AU46" s="14"/>
      <c r="AV46" s="14"/>
      <c r="AW46" s="14"/>
      <c r="AX46" s="14"/>
      <c r="AY46" s="14"/>
      <c r="AZ46" s="14"/>
      <c r="BA46" s="14"/>
    </row>
    <row r="47" spans="47:48" ht="27.75" customHeight="1">
      <c r="AU47" s="7" t="s">
        <v>312</v>
      </c>
      <c r="AV47" s="7" t="s">
        <v>60</v>
      </c>
    </row>
    <row r="48" spans="48:50" ht="27.75" customHeight="1">
      <c r="AV48" s="238">
        <v>45094</v>
      </c>
      <c r="AX48" s="93" t="s">
        <v>341</v>
      </c>
    </row>
    <row r="49" spans="47:54" ht="27.75" customHeight="1">
      <c r="AU49" s="143" t="s">
        <v>36</v>
      </c>
      <c r="AV49" s="88">
        <f aca="true" t="shared" si="4" ref="AV49:AV54">IF(AV40="","",AV40)</f>
      </c>
      <c r="AW49" s="239"/>
      <c r="AX49" s="93" t="s">
        <v>70</v>
      </c>
      <c r="BB49" s="14"/>
    </row>
    <row r="50" spans="47:50" ht="27.75" customHeight="1">
      <c r="AU50" s="143" t="s">
        <v>68</v>
      </c>
      <c r="AV50" s="88">
        <f t="shared" si="4"/>
      </c>
      <c r="AW50" s="239"/>
      <c r="AX50" s="93" t="s">
        <v>65</v>
      </c>
    </row>
    <row r="51" spans="47:51" ht="27.75" customHeight="1">
      <c r="AU51" s="143" t="s">
        <v>66</v>
      </c>
      <c r="AV51" s="89">
        <f t="shared" si="4"/>
      </c>
      <c r="AW51" s="239"/>
      <c r="AX51" s="87"/>
      <c r="AY51" s="87"/>
    </row>
    <row r="52" spans="47:51" ht="27.75" customHeight="1">
      <c r="AU52" s="143" t="s">
        <v>317</v>
      </c>
      <c r="AV52" s="89">
        <f t="shared" si="4"/>
      </c>
      <c r="AW52" s="239"/>
      <c r="AX52" s="87"/>
      <c r="AY52" s="87"/>
    </row>
    <row r="53" spans="47:51" ht="27.75" customHeight="1">
      <c r="AU53" s="143" t="s">
        <v>318</v>
      </c>
      <c r="AV53" s="89">
        <f t="shared" si="4"/>
      </c>
      <c r="AW53" s="239"/>
      <c r="AX53" s="87"/>
      <c r="AY53" s="87"/>
    </row>
    <row r="54" spans="47:51" ht="27.75" customHeight="1">
      <c r="AU54" s="143" t="s">
        <v>319</v>
      </c>
      <c r="AV54" s="89">
        <f t="shared" si="4"/>
      </c>
      <c r="AW54" s="239"/>
      <c r="AX54" s="87"/>
      <c r="AY54" s="87"/>
    </row>
    <row r="55" spans="47:51" ht="27.75" customHeight="1">
      <c r="AU55" s="87"/>
      <c r="AV55" s="87"/>
      <c r="AW55" s="104"/>
      <c r="AX55" s="87"/>
      <c r="AY55" s="87"/>
    </row>
    <row r="56" spans="47:53" ht="27.75" customHeight="1">
      <c r="AU56" s="87" t="s">
        <v>51</v>
      </c>
      <c r="AV56" s="87" t="s">
        <v>313</v>
      </c>
      <c r="AW56" s="87"/>
      <c r="AX56" s="93" t="s">
        <v>298</v>
      </c>
      <c r="AY56" s="87"/>
      <c r="AZ56" s="87"/>
      <c r="BA56" s="14"/>
    </row>
    <row r="57" spans="47:53" ht="27.75" customHeight="1">
      <c r="AU57" s="87"/>
      <c r="AV57" s="234" t="s">
        <v>1005</v>
      </c>
      <c r="AW57" s="240"/>
      <c r="AX57" s="240"/>
      <c r="AY57" s="241"/>
      <c r="AZ57" s="87"/>
      <c r="BA57" s="14"/>
    </row>
    <row r="58" spans="47:53" ht="27.75" customHeight="1">
      <c r="AU58" s="14"/>
      <c r="AV58" s="14"/>
      <c r="AW58" s="14"/>
      <c r="AX58" s="14"/>
      <c r="AY58" s="14"/>
      <c r="AZ58" s="14"/>
      <c r="BA58" s="14"/>
    </row>
    <row r="59" spans="47:51" ht="27.75" customHeight="1">
      <c r="AU59" s="87" t="s">
        <v>61</v>
      </c>
      <c r="AV59" s="87" t="s">
        <v>314</v>
      </c>
      <c r="AW59" s="87"/>
      <c r="AX59" s="87"/>
      <c r="AY59" s="87"/>
    </row>
    <row r="60" spans="47:53" ht="27.75" customHeight="1">
      <c r="AU60" s="87"/>
      <c r="AV60" s="90" t="s">
        <v>62</v>
      </c>
      <c r="AW60" s="242"/>
      <c r="AX60" s="243"/>
      <c r="AY60" s="244"/>
      <c r="AZ60" s="14"/>
      <c r="BA60" s="14"/>
    </row>
    <row r="61" spans="48:54" ht="27.75" customHeight="1">
      <c r="AV61" s="91" t="s">
        <v>63</v>
      </c>
      <c r="AW61" s="245"/>
      <c r="AX61" s="243"/>
      <c r="AY61" s="244"/>
      <c r="AZ61" s="14"/>
      <c r="BA61" s="14"/>
      <c r="BB61" s="14"/>
    </row>
    <row r="62" spans="47:54" ht="27.75" customHeight="1">
      <c r="AU62" s="14"/>
      <c r="AV62" s="14"/>
      <c r="AW62" s="14"/>
      <c r="AX62" s="14"/>
      <c r="AY62" s="14"/>
      <c r="AZ62" s="14"/>
      <c r="BA62" s="14"/>
      <c r="BB62" s="14"/>
    </row>
    <row r="63" spans="47:54" ht="27.75" customHeight="1">
      <c r="AU63" s="87" t="s">
        <v>67</v>
      </c>
      <c r="AV63" s="87" t="s">
        <v>354</v>
      </c>
      <c r="AW63" s="87"/>
      <c r="AX63" s="87"/>
      <c r="AY63" s="87"/>
      <c r="AZ63" s="14"/>
      <c r="BA63" s="14"/>
      <c r="BB63" s="14"/>
    </row>
    <row r="64" spans="47:54" ht="27.75" customHeight="1">
      <c r="AU64" s="87"/>
      <c r="AV64" s="92" t="s">
        <v>36</v>
      </c>
      <c r="AW64" s="246" t="s">
        <v>940</v>
      </c>
      <c r="AX64" s="247">
        <v>8000</v>
      </c>
      <c r="AY64" s="87"/>
      <c r="AZ64" s="14"/>
      <c r="BA64" s="14"/>
      <c r="BB64" s="14"/>
    </row>
    <row r="65" spans="47:54" ht="27.75" customHeight="1">
      <c r="AU65" s="87"/>
      <c r="AV65" s="92"/>
      <c r="AW65" s="246" t="s">
        <v>734</v>
      </c>
      <c r="AX65" s="247">
        <v>7000</v>
      </c>
      <c r="AY65" s="87"/>
      <c r="AZ65" s="14"/>
      <c r="BA65" s="14"/>
      <c r="BB65" s="14"/>
    </row>
    <row r="66" spans="47:54" ht="27.75" customHeight="1">
      <c r="AU66" s="87"/>
      <c r="AV66" s="92"/>
      <c r="AW66" s="246" t="s">
        <v>581</v>
      </c>
      <c r="AX66" s="247">
        <v>6000</v>
      </c>
      <c r="AY66" s="87"/>
      <c r="AZ66" s="14"/>
      <c r="BA66" s="14"/>
      <c r="BB66" s="14"/>
    </row>
    <row r="67" spans="47:54" ht="27.75" customHeight="1">
      <c r="AU67" s="87"/>
      <c r="AV67" s="92" t="s">
        <v>68</v>
      </c>
      <c r="AW67" s="246" t="s">
        <v>735</v>
      </c>
      <c r="AX67" s="247">
        <v>1000</v>
      </c>
      <c r="AY67" s="93" t="s">
        <v>295</v>
      </c>
      <c r="AZ67" s="14"/>
      <c r="BA67" s="14"/>
      <c r="BB67" s="14"/>
    </row>
    <row r="68" spans="47:54" ht="27.75" customHeight="1">
      <c r="AU68" s="87"/>
      <c r="AV68" s="92" t="s">
        <v>66</v>
      </c>
      <c r="AW68" s="246"/>
      <c r="AX68" s="247"/>
      <c r="AY68" s="87"/>
      <c r="AZ68" s="14"/>
      <c r="BA68" s="14"/>
      <c r="BB68" s="14"/>
    </row>
    <row r="69" spans="47:54" ht="27.75" customHeight="1">
      <c r="AU69" s="87"/>
      <c r="AV69" s="92" t="s">
        <v>317</v>
      </c>
      <c r="AW69" s="246"/>
      <c r="AX69" s="247"/>
      <c r="AY69" s="87"/>
      <c r="AZ69" s="14"/>
      <c r="BA69" s="14"/>
      <c r="BB69" s="14"/>
    </row>
    <row r="70" spans="47:54" ht="27.75" customHeight="1">
      <c r="AU70" s="87"/>
      <c r="AV70" s="92" t="s">
        <v>318</v>
      </c>
      <c r="AW70" s="246"/>
      <c r="AX70" s="247"/>
      <c r="AY70" s="87"/>
      <c r="AZ70" s="14"/>
      <c r="BA70" s="14"/>
      <c r="BB70" s="14"/>
    </row>
    <row r="71" spans="47:54" ht="27.75" customHeight="1">
      <c r="AU71" s="14"/>
      <c r="AV71" s="92" t="s">
        <v>319</v>
      </c>
      <c r="AW71" s="246"/>
      <c r="AX71" s="247"/>
      <c r="AY71" s="93" t="s">
        <v>294</v>
      </c>
      <c r="AZ71" s="14"/>
      <c r="BA71" s="14"/>
      <c r="BB71" s="14"/>
    </row>
    <row r="72" spans="47:54" ht="27.75" customHeight="1">
      <c r="AU72" s="14"/>
      <c r="AV72" s="14"/>
      <c r="AW72" s="14"/>
      <c r="AX72" s="14"/>
      <c r="AY72" s="14"/>
      <c r="AZ72" s="14"/>
      <c r="BA72" s="14"/>
      <c r="BB72" s="14"/>
    </row>
    <row r="73" spans="47:54" ht="27.75" customHeight="1">
      <c r="AU73" s="87" t="s">
        <v>69</v>
      </c>
      <c r="AV73" s="87" t="s">
        <v>83</v>
      </c>
      <c r="AW73" s="87"/>
      <c r="AX73" s="93"/>
      <c r="AY73" s="93" t="s">
        <v>436</v>
      </c>
      <c r="AZ73" s="14"/>
      <c r="BA73" s="14"/>
      <c r="BB73" s="14"/>
    </row>
    <row r="74" spans="47:54" ht="27.75" customHeight="1">
      <c r="AU74" s="14"/>
      <c r="AV74" s="90" t="s">
        <v>266</v>
      </c>
      <c r="AW74" s="248"/>
      <c r="AX74" s="249"/>
      <c r="AY74" s="93" t="s">
        <v>82</v>
      </c>
      <c r="AZ74" s="14"/>
      <c r="BA74" s="14"/>
      <c r="BB74" s="14"/>
    </row>
    <row r="75" spans="47:54" ht="27.75" customHeight="1">
      <c r="AU75" s="87"/>
      <c r="AV75" s="246"/>
      <c r="AW75" s="246"/>
      <c r="AX75" s="246"/>
      <c r="AY75" s="246"/>
      <c r="AZ75" s="246"/>
      <c r="BA75" s="246"/>
      <c r="BB75" s="14"/>
    </row>
    <row r="76" spans="47:54" ht="27.75" customHeight="1">
      <c r="AU76" s="87"/>
      <c r="AV76" s="87"/>
      <c r="AW76" s="87"/>
      <c r="AX76" s="87"/>
      <c r="AY76" s="87"/>
      <c r="AZ76" s="14"/>
      <c r="BA76" s="14"/>
      <c r="BB76" s="14"/>
    </row>
    <row r="77" spans="47:48" ht="27.75" customHeight="1">
      <c r="AU77" s="7" t="s">
        <v>85</v>
      </c>
      <c r="AV77" s="7" t="s">
        <v>746</v>
      </c>
    </row>
    <row r="78" spans="48:50" ht="27.75" customHeight="1">
      <c r="AV78" s="91" t="s">
        <v>87</v>
      </c>
      <c r="AW78" s="250" t="s">
        <v>495</v>
      </c>
      <c r="AX78" s="7" t="s">
        <v>423</v>
      </c>
    </row>
    <row r="79" ht="27.75" customHeight="1">
      <c r="AW79" s="7" t="s">
        <v>88</v>
      </c>
    </row>
    <row r="80" spans="49:50" ht="27.75" customHeight="1">
      <c r="AW80" s="250">
        <f>IF(T20&gt;=41,"4",(IF(T20&gt;=21,"3",IF(T20&gt;=11,"2",IF(T20&gt;=5,"1",0)))))</f>
        <v>0</v>
      </c>
      <c r="AX80" s="7" t="s">
        <v>296</v>
      </c>
    </row>
    <row r="81" ht="27.75" customHeight="1">
      <c r="AW81" s="7" t="s">
        <v>299</v>
      </c>
    </row>
    <row r="82" spans="49:51" ht="27.75" customHeight="1">
      <c r="AW82" s="127" t="s">
        <v>421</v>
      </c>
      <c r="AX82" s="101" t="s">
        <v>89</v>
      </c>
      <c r="AY82" s="128" t="s">
        <v>422</v>
      </c>
    </row>
    <row r="83" spans="49:51" ht="27.75" customHeight="1">
      <c r="AW83" s="127" t="s">
        <v>738</v>
      </c>
      <c r="AX83" s="101" t="s">
        <v>90</v>
      </c>
      <c r="AY83" s="128" t="s">
        <v>92</v>
      </c>
    </row>
    <row r="84" spans="49:50" ht="27.75" customHeight="1">
      <c r="AW84" s="127" t="s">
        <v>739</v>
      </c>
      <c r="AX84" s="101" t="s">
        <v>91</v>
      </c>
    </row>
    <row r="85" spans="49:50" ht="27.75" customHeight="1">
      <c r="AW85" s="127" t="s">
        <v>741</v>
      </c>
      <c r="AX85" s="101" t="s">
        <v>740</v>
      </c>
    </row>
    <row r="86" spans="49:50" ht="27.75" customHeight="1">
      <c r="AW86" s="127" t="s">
        <v>742</v>
      </c>
      <c r="AX86" s="101" t="s">
        <v>743</v>
      </c>
    </row>
    <row r="87" ht="27.75" customHeight="1"/>
    <row r="88" spans="47:53" ht="27.75" customHeight="1">
      <c r="AU88" s="87" t="s">
        <v>339</v>
      </c>
      <c r="AV88" s="87" t="s">
        <v>282</v>
      </c>
      <c r="AW88" s="87"/>
      <c r="AY88" s="4"/>
      <c r="AZ88" s="14"/>
      <c r="BA88" s="14"/>
    </row>
    <row r="89" spans="48:51" ht="27.75" customHeight="1">
      <c r="AV89" s="91" t="s">
        <v>424</v>
      </c>
      <c r="AW89" s="251"/>
      <c r="AX89" s="252"/>
      <c r="AY89" s="93" t="s">
        <v>347</v>
      </c>
    </row>
    <row r="90" spans="48:51" ht="27.75" customHeight="1">
      <c r="AV90" s="91" t="s">
        <v>425</v>
      </c>
      <c r="AW90" s="253"/>
      <c r="AY90" s="93" t="s">
        <v>267</v>
      </c>
    </row>
    <row r="91" ht="27.75" customHeight="1"/>
    <row r="92" spans="48:51" ht="27.75" customHeight="1">
      <c r="AV92" s="91" t="s">
        <v>426</v>
      </c>
      <c r="AW92" s="251"/>
      <c r="AX92" s="252"/>
      <c r="AY92" s="93" t="s">
        <v>428</v>
      </c>
    </row>
    <row r="93" spans="48:51" ht="27.75" customHeight="1">
      <c r="AV93" s="91" t="s">
        <v>427</v>
      </c>
      <c r="AW93" s="253"/>
      <c r="AY93" s="93" t="s">
        <v>267</v>
      </c>
    </row>
    <row r="94" ht="27.75" customHeight="1"/>
    <row r="95" ht="21" customHeight="1">
      <c r="AV95" s="7" t="s">
        <v>795</v>
      </c>
    </row>
    <row r="96" ht="21" customHeight="1">
      <c r="AV96" s="7" t="s">
        <v>585</v>
      </c>
    </row>
    <row r="97" ht="21" customHeight="1">
      <c r="AV97" s="7" t="s">
        <v>797</v>
      </c>
    </row>
    <row r="98" ht="21" customHeight="1">
      <c r="AV98" s="7" t="s">
        <v>964</v>
      </c>
    </row>
    <row r="99" ht="21" customHeight="1">
      <c r="AV99" s="7" t="s">
        <v>799</v>
      </c>
    </row>
    <row r="100" ht="21" customHeight="1">
      <c r="AV100" s="7" t="s">
        <v>586</v>
      </c>
    </row>
    <row r="101" ht="21" customHeight="1">
      <c r="AV101" s="7" t="s">
        <v>801</v>
      </c>
    </row>
    <row r="102" ht="21" customHeight="1">
      <c r="AV102" s="7" t="s">
        <v>587</v>
      </c>
    </row>
    <row r="103" ht="21" customHeight="1">
      <c r="AV103" s="7" t="s">
        <v>802</v>
      </c>
    </row>
    <row r="104" ht="21" customHeight="1">
      <c r="AV104" s="7" t="s">
        <v>803</v>
      </c>
    </row>
    <row r="105" ht="21" customHeight="1">
      <c r="AV105" s="7" t="s">
        <v>804</v>
      </c>
    </row>
    <row r="106" ht="21" customHeight="1">
      <c r="AV106" s="7" t="s">
        <v>588</v>
      </c>
    </row>
    <row r="107" ht="21" customHeight="1">
      <c r="AV107" s="7" t="s">
        <v>806</v>
      </c>
    </row>
    <row r="108" ht="21" customHeight="1">
      <c r="AV108" s="7" t="s">
        <v>807</v>
      </c>
    </row>
    <row r="109" ht="21" customHeight="1">
      <c r="AV109" s="7" t="s">
        <v>589</v>
      </c>
    </row>
    <row r="110" ht="21" customHeight="1">
      <c r="AV110" s="7" t="s">
        <v>590</v>
      </c>
    </row>
    <row r="111" ht="21" customHeight="1">
      <c r="AV111" s="7" t="s">
        <v>809</v>
      </c>
    </row>
    <row r="112" ht="21" customHeight="1">
      <c r="AV112" s="7" t="s">
        <v>591</v>
      </c>
    </row>
    <row r="113" ht="21" customHeight="1">
      <c r="AV113" s="7" t="s">
        <v>592</v>
      </c>
    </row>
    <row r="114" ht="21" customHeight="1">
      <c r="AV114" s="7" t="s">
        <v>593</v>
      </c>
    </row>
    <row r="115" ht="21" customHeight="1">
      <c r="AV115" s="7" t="s">
        <v>937</v>
      </c>
    </row>
    <row r="116" ht="21" customHeight="1">
      <c r="AV116" s="7" t="s">
        <v>811</v>
      </c>
    </row>
    <row r="117" ht="21" customHeight="1">
      <c r="AV117" s="7" t="s">
        <v>594</v>
      </c>
    </row>
    <row r="118" ht="21" customHeight="1">
      <c r="AV118" s="7" t="s">
        <v>595</v>
      </c>
    </row>
    <row r="119" ht="21" customHeight="1">
      <c r="AV119" s="7" t="s">
        <v>596</v>
      </c>
    </row>
    <row r="120" ht="21" customHeight="1">
      <c r="AV120" s="7" t="s">
        <v>597</v>
      </c>
    </row>
    <row r="121" ht="21" customHeight="1">
      <c r="AV121" s="7" t="s">
        <v>598</v>
      </c>
    </row>
    <row r="122" ht="21" customHeight="1">
      <c r="AV122" s="7" t="s">
        <v>813</v>
      </c>
    </row>
    <row r="123" ht="21" customHeight="1">
      <c r="AV123" s="7" t="s">
        <v>599</v>
      </c>
    </row>
    <row r="124" ht="21" customHeight="1">
      <c r="AV124" s="7" t="s">
        <v>814</v>
      </c>
    </row>
    <row r="125" ht="21" customHeight="1">
      <c r="AV125" s="7" t="s">
        <v>600</v>
      </c>
    </row>
    <row r="126" ht="21" customHeight="1">
      <c r="AV126" s="7" t="s">
        <v>601</v>
      </c>
    </row>
    <row r="127" ht="21" customHeight="1">
      <c r="AV127" s="7" t="s">
        <v>602</v>
      </c>
    </row>
    <row r="128" ht="21" customHeight="1">
      <c r="AV128" s="7" t="s">
        <v>816</v>
      </c>
    </row>
    <row r="129" ht="21" customHeight="1">
      <c r="AV129" s="7" t="s">
        <v>603</v>
      </c>
    </row>
    <row r="130" ht="21" customHeight="1">
      <c r="AV130" s="7" t="s">
        <v>992</v>
      </c>
    </row>
    <row r="131" ht="21" customHeight="1">
      <c r="AV131" s="7" t="s">
        <v>604</v>
      </c>
    </row>
    <row r="132" ht="21" customHeight="1">
      <c r="AV132" s="7" t="s">
        <v>605</v>
      </c>
    </row>
    <row r="133" ht="21" customHeight="1">
      <c r="AV133" s="7" t="s">
        <v>818</v>
      </c>
    </row>
    <row r="134" ht="21" customHeight="1">
      <c r="AV134" s="7" t="s">
        <v>606</v>
      </c>
    </row>
    <row r="135" ht="21" customHeight="1">
      <c r="AV135" s="7" t="s">
        <v>819</v>
      </c>
    </row>
    <row r="136" ht="21" customHeight="1">
      <c r="AV136" s="7" t="s">
        <v>821</v>
      </c>
    </row>
    <row r="137" ht="21" customHeight="1">
      <c r="AV137" s="7" t="s">
        <v>823</v>
      </c>
    </row>
    <row r="138" ht="21" customHeight="1">
      <c r="AV138" s="7" t="s">
        <v>825</v>
      </c>
    </row>
    <row r="139" ht="21" customHeight="1">
      <c r="AV139" s="7" t="s">
        <v>607</v>
      </c>
    </row>
    <row r="140" ht="21" customHeight="1">
      <c r="AV140" s="7" t="s">
        <v>827</v>
      </c>
    </row>
    <row r="141" ht="21" customHeight="1">
      <c r="AV141" s="7" t="s">
        <v>983</v>
      </c>
    </row>
    <row r="142" ht="21" customHeight="1">
      <c r="AV142" s="7" t="s">
        <v>828</v>
      </c>
    </row>
    <row r="143" ht="21" customHeight="1">
      <c r="AV143" s="7" t="s">
        <v>608</v>
      </c>
    </row>
    <row r="144" ht="21" customHeight="1">
      <c r="AV144" s="7" t="s">
        <v>609</v>
      </c>
    </row>
    <row r="145" ht="21" customHeight="1">
      <c r="AV145" s="7" t="s">
        <v>610</v>
      </c>
    </row>
    <row r="146" ht="21" customHeight="1">
      <c r="AV146" s="7" t="s">
        <v>830</v>
      </c>
    </row>
    <row r="147" ht="21" customHeight="1">
      <c r="AV147" s="7" t="s">
        <v>832</v>
      </c>
    </row>
    <row r="148" ht="21" customHeight="1">
      <c r="AV148" s="7" t="s">
        <v>834</v>
      </c>
    </row>
    <row r="149" ht="21" customHeight="1">
      <c r="AV149" s="7" t="s">
        <v>836</v>
      </c>
    </row>
    <row r="150" ht="21" customHeight="1">
      <c r="AV150" s="7" t="s">
        <v>611</v>
      </c>
    </row>
    <row r="151" ht="21" customHeight="1">
      <c r="AV151" s="7" t="s">
        <v>612</v>
      </c>
    </row>
    <row r="152" ht="21" customHeight="1">
      <c r="AV152" s="7" t="s">
        <v>837</v>
      </c>
    </row>
    <row r="153" ht="21" customHeight="1">
      <c r="AV153" s="7" t="s">
        <v>613</v>
      </c>
    </row>
    <row r="154" ht="21" customHeight="1">
      <c r="AV154" s="7" t="s">
        <v>838</v>
      </c>
    </row>
    <row r="155" ht="21" customHeight="1">
      <c r="AV155" s="7" t="s">
        <v>614</v>
      </c>
    </row>
    <row r="156" ht="21" customHeight="1">
      <c r="AV156" s="7" t="s">
        <v>839</v>
      </c>
    </row>
    <row r="157" ht="21" customHeight="1">
      <c r="AV157" s="7" t="s">
        <v>615</v>
      </c>
    </row>
    <row r="158" ht="21" customHeight="1">
      <c r="AV158" s="7" t="s">
        <v>616</v>
      </c>
    </row>
    <row r="159" ht="21" customHeight="1">
      <c r="AV159" s="7" t="s">
        <v>840</v>
      </c>
    </row>
    <row r="160" ht="21" customHeight="1">
      <c r="AV160" s="7" t="s">
        <v>841</v>
      </c>
    </row>
    <row r="161" ht="21" customHeight="1">
      <c r="AV161" s="7" t="s">
        <v>617</v>
      </c>
    </row>
    <row r="162" ht="21" customHeight="1">
      <c r="AV162" s="7" t="s">
        <v>971</v>
      </c>
    </row>
    <row r="163" ht="21" customHeight="1">
      <c r="AV163" s="7" t="s">
        <v>786</v>
      </c>
    </row>
    <row r="164" ht="21" customHeight="1">
      <c r="AV164" s="7" t="s">
        <v>843</v>
      </c>
    </row>
    <row r="165" ht="21" customHeight="1">
      <c r="AV165" s="7" t="s">
        <v>845</v>
      </c>
    </row>
    <row r="166" ht="21" customHeight="1">
      <c r="AV166" s="7" t="s">
        <v>847</v>
      </c>
    </row>
    <row r="167" ht="21" customHeight="1">
      <c r="AV167" s="7" t="s">
        <v>848</v>
      </c>
    </row>
    <row r="168" ht="21" customHeight="1">
      <c r="AV168" s="7" t="s">
        <v>618</v>
      </c>
    </row>
    <row r="169" ht="21" customHeight="1">
      <c r="AV169" s="7" t="s">
        <v>619</v>
      </c>
    </row>
    <row r="170" ht="21" customHeight="1">
      <c r="AV170" s="7" t="s">
        <v>849</v>
      </c>
    </row>
    <row r="171" ht="21" customHeight="1">
      <c r="AV171" s="7" t="s">
        <v>620</v>
      </c>
    </row>
    <row r="172" ht="21" customHeight="1">
      <c r="AV172" s="7" t="s">
        <v>850</v>
      </c>
    </row>
    <row r="173" ht="21" customHeight="1">
      <c r="AV173" s="7" t="s">
        <v>621</v>
      </c>
    </row>
    <row r="174" ht="21" customHeight="1">
      <c r="AV174" s="7" t="s">
        <v>852</v>
      </c>
    </row>
    <row r="175" ht="21" customHeight="1">
      <c r="AV175" s="7" t="s">
        <v>622</v>
      </c>
    </row>
    <row r="176" ht="21" customHeight="1">
      <c r="AV176" s="7" t="s">
        <v>854</v>
      </c>
    </row>
    <row r="177" ht="21" customHeight="1">
      <c r="AV177" s="7" t="s">
        <v>1001</v>
      </c>
    </row>
    <row r="178" ht="21" customHeight="1">
      <c r="AV178" s="7" t="s">
        <v>856</v>
      </c>
    </row>
    <row r="179" ht="21" customHeight="1">
      <c r="AV179" s="7" t="s">
        <v>623</v>
      </c>
    </row>
    <row r="180" ht="21" customHeight="1">
      <c r="AV180" s="7" t="s">
        <v>858</v>
      </c>
    </row>
    <row r="181" ht="21" customHeight="1">
      <c r="AV181" s="7" t="s">
        <v>860</v>
      </c>
    </row>
    <row r="182" ht="21" customHeight="1">
      <c r="AV182" s="7" t="s">
        <v>624</v>
      </c>
    </row>
    <row r="183" ht="21" customHeight="1">
      <c r="AV183" s="7" t="s">
        <v>861</v>
      </c>
    </row>
    <row r="184" ht="21" customHeight="1">
      <c r="AV184" s="7" t="s">
        <v>625</v>
      </c>
    </row>
    <row r="185" ht="21" customHeight="1">
      <c r="AV185" s="7" t="s">
        <v>863</v>
      </c>
    </row>
    <row r="186" ht="21" customHeight="1">
      <c r="AV186" s="7" t="s">
        <v>865</v>
      </c>
    </row>
    <row r="187" ht="21" customHeight="1">
      <c r="AV187" s="7" t="s">
        <v>626</v>
      </c>
    </row>
    <row r="188" ht="21" customHeight="1">
      <c r="AV188" s="7" t="s">
        <v>627</v>
      </c>
    </row>
    <row r="189" ht="21" customHeight="1">
      <c r="AV189" s="7" t="s">
        <v>867</v>
      </c>
    </row>
    <row r="190" ht="21" customHeight="1">
      <c r="AV190" s="7" t="s">
        <v>628</v>
      </c>
    </row>
    <row r="191" ht="21" customHeight="1">
      <c r="AV191" s="7" t="s">
        <v>869</v>
      </c>
    </row>
    <row r="192" ht="21" customHeight="1">
      <c r="AV192" s="7" t="s">
        <v>871</v>
      </c>
    </row>
    <row r="193" ht="21" customHeight="1">
      <c r="AV193" s="7" t="s">
        <v>873</v>
      </c>
    </row>
    <row r="194" ht="21" customHeight="1">
      <c r="AV194" s="7" t="s">
        <v>629</v>
      </c>
    </row>
    <row r="195" ht="21" customHeight="1">
      <c r="AV195" s="7" t="s">
        <v>991</v>
      </c>
    </row>
    <row r="196" ht="21" customHeight="1">
      <c r="AV196" s="7" t="s">
        <v>875</v>
      </c>
    </row>
    <row r="197" ht="21" customHeight="1">
      <c r="AV197" s="7" t="s">
        <v>877</v>
      </c>
    </row>
    <row r="198" ht="21" customHeight="1">
      <c r="AV198" s="7" t="s">
        <v>630</v>
      </c>
    </row>
    <row r="199" ht="21" customHeight="1">
      <c r="AV199" s="7" t="s">
        <v>879</v>
      </c>
    </row>
    <row r="200" ht="21" customHeight="1">
      <c r="AV200" s="7" t="s">
        <v>881</v>
      </c>
    </row>
    <row r="201" ht="21" customHeight="1">
      <c r="AV201" s="7" t="s">
        <v>631</v>
      </c>
    </row>
    <row r="202" ht="21" customHeight="1">
      <c r="AV202" s="7" t="s">
        <v>883</v>
      </c>
    </row>
    <row r="203" ht="21" customHeight="1">
      <c r="AV203" s="7" t="s">
        <v>885</v>
      </c>
    </row>
    <row r="204" ht="21" customHeight="1">
      <c r="AV204" s="7" t="s">
        <v>977</v>
      </c>
    </row>
    <row r="205" ht="21" customHeight="1">
      <c r="AV205" s="7" t="s">
        <v>632</v>
      </c>
    </row>
    <row r="206" ht="21" customHeight="1">
      <c r="AV206" s="7" t="s">
        <v>1000</v>
      </c>
    </row>
    <row r="207" ht="21" customHeight="1">
      <c r="AV207" s="7" t="s">
        <v>633</v>
      </c>
    </row>
    <row r="208" ht="21" customHeight="1">
      <c r="AV208" s="7" t="s">
        <v>887</v>
      </c>
    </row>
    <row r="209" ht="21" customHeight="1">
      <c r="AV209" s="7" t="s">
        <v>634</v>
      </c>
    </row>
    <row r="210" ht="21" customHeight="1">
      <c r="AV210" s="7" t="s">
        <v>889</v>
      </c>
    </row>
    <row r="211" ht="21" customHeight="1">
      <c r="AV211" s="7" t="s">
        <v>890</v>
      </c>
    </row>
    <row r="212" ht="21" customHeight="1">
      <c r="AV212" s="7" t="s">
        <v>891</v>
      </c>
    </row>
    <row r="213" ht="21" customHeight="1">
      <c r="AV213" s="7" t="s">
        <v>892</v>
      </c>
    </row>
    <row r="214" ht="21" customHeight="1">
      <c r="AV214" s="7" t="s">
        <v>635</v>
      </c>
    </row>
    <row r="215" ht="21" customHeight="1">
      <c r="AV215" s="7" t="s">
        <v>894</v>
      </c>
    </row>
    <row r="216" ht="21" customHeight="1">
      <c r="AV216" s="7" t="s">
        <v>896</v>
      </c>
    </row>
    <row r="217" ht="21" customHeight="1">
      <c r="AV217" s="7" t="s">
        <v>898</v>
      </c>
    </row>
    <row r="218" ht="21" customHeight="1">
      <c r="AV218" s="7" t="s">
        <v>900</v>
      </c>
    </row>
    <row r="219" ht="21" customHeight="1">
      <c r="AV219" s="7" t="s">
        <v>636</v>
      </c>
    </row>
    <row r="220" ht="21" customHeight="1">
      <c r="AV220" s="7" t="s">
        <v>980</v>
      </c>
    </row>
    <row r="221" ht="21" customHeight="1">
      <c r="AV221" s="7" t="s">
        <v>902</v>
      </c>
    </row>
    <row r="222" ht="21" customHeight="1">
      <c r="AV222" s="7" t="s">
        <v>637</v>
      </c>
    </row>
    <row r="223" ht="21" customHeight="1">
      <c r="AV223" s="7" t="s">
        <v>638</v>
      </c>
    </row>
    <row r="224" ht="21" customHeight="1">
      <c r="AV224" s="7" t="s">
        <v>639</v>
      </c>
    </row>
    <row r="225" ht="21" customHeight="1">
      <c r="AV225" s="7" t="s">
        <v>903</v>
      </c>
    </row>
    <row r="226" ht="21" customHeight="1">
      <c r="AV226" s="7" t="s">
        <v>640</v>
      </c>
    </row>
    <row r="227" ht="21" customHeight="1">
      <c r="AV227" s="7" t="s">
        <v>787</v>
      </c>
    </row>
    <row r="228" ht="21" customHeight="1">
      <c r="AV228" s="7" t="s">
        <v>904</v>
      </c>
    </row>
    <row r="229" ht="21" customHeight="1">
      <c r="AV229" s="7" t="s">
        <v>641</v>
      </c>
    </row>
    <row r="230" ht="21" customHeight="1">
      <c r="AV230" s="7" t="s">
        <v>906</v>
      </c>
    </row>
    <row r="231" ht="21" customHeight="1">
      <c r="AV231" s="7" t="s">
        <v>908</v>
      </c>
    </row>
    <row r="232" ht="21" customHeight="1">
      <c r="AV232" s="7" t="s">
        <v>910</v>
      </c>
    </row>
    <row r="233" ht="21" customHeight="1">
      <c r="AV233" s="7" t="s">
        <v>912</v>
      </c>
    </row>
    <row r="234" ht="21" customHeight="1">
      <c r="AV234" s="7" t="s">
        <v>642</v>
      </c>
    </row>
    <row r="235" ht="21" customHeight="1">
      <c r="AV235" s="7" t="s">
        <v>913</v>
      </c>
    </row>
    <row r="236" ht="21" customHeight="1">
      <c r="AV236" s="7" t="s">
        <v>914</v>
      </c>
    </row>
    <row r="237" ht="21" customHeight="1">
      <c r="AV237" s="7" t="s">
        <v>916</v>
      </c>
    </row>
    <row r="238" ht="21" customHeight="1">
      <c r="AV238" s="7" t="s">
        <v>974</v>
      </c>
    </row>
    <row r="239" ht="21" customHeight="1">
      <c r="AV239" s="7" t="s">
        <v>643</v>
      </c>
    </row>
    <row r="240" ht="21" customHeight="1">
      <c r="AV240" s="7" t="s">
        <v>644</v>
      </c>
    </row>
    <row r="241" ht="21" customHeight="1">
      <c r="AV241" s="7" t="s">
        <v>968</v>
      </c>
    </row>
    <row r="242" ht="21" customHeight="1">
      <c r="AV242" s="7" t="s">
        <v>645</v>
      </c>
    </row>
    <row r="243" ht="21" customHeight="1">
      <c r="AV243" s="7" t="s">
        <v>646</v>
      </c>
    </row>
    <row r="244" ht="21" customHeight="1">
      <c r="AV244" s="7" t="s">
        <v>647</v>
      </c>
    </row>
    <row r="245" ht="21" customHeight="1">
      <c r="AV245" s="7" t="s">
        <v>918</v>
      </c>
    </row>
    <row r="246" ht="21" customHeight="1">
      <c r="AV246" s="7" t="s">
        <v>995</v>
      </c>
    </row>
    <row r="247" ht="21" customHeight="1">
      <c r="AV247" s="7" t="s">
        <v>648</v>
      </c>
    </row>
    <row r="248" ht="21" customHeight="1">
      <c r="AV248" s="7" t="s">
        <v>986</v>
      </c>
    </row>
    <row r="249" ht="21" customHeight="1">
      <c r="AV249" s="7" t="s">
        <v>920</v>
      </c>
    </row>
    <row r="250" ht="21" customHeight="1">
      <c r="AV250" s="7" t="s">
        <v>922</v>
      </c>
    </row>
    <row r="251" ht="21" customHeight="1">
      <c r="AV251" s="7" t="s">
        <v>924</v>
      </c>
    </row>
    <row r="252" ht="21" customHeight="1">
      <c r="AV252" s="7" t="s">
        <v>926</v>
      </c>
    </row>
    <row r="253" ht="21" customHeight="1">
      <c r="AV253" s="7" t="s">
        <v>649</v>
      </c>
    </row>
    <row r="254" ht="21" customHeight="1">
      <c r="AV254" s="7" t="s">
        <v>650</v>
      </c>
    </row>
    <row r="255" ht="12">
      <c r="AV255" s="7" t="s">
        <v>651</v>
      </c>
    </row>
    <row r="256" ht="12">
      <c r="AV256" s="7" t="s">
        <v>928</v>
      </c>
    </row>
    <row r="257" ht="12">
      <c r="AV257" s="7" t="s">
        <v>652</v>
      </c>
    </row>
    <row r="258" ht="12">
      <c r="AV258" s="7" t="s">
        <v>965</v>
      </c>
    </row>
    <row r="259" ht="12">
      <c r="AV259" s="7" t="s">
        <v>653</v>
      </c>
    </row>
    <row r="260" ht="12">
      <c r="AV260" s="7" t="s">
        <v>654</v>
      </c>
    </row>
    <row r="261" ht="12">
      <c r="AV261" s="7" t="s">
        <v>929</v>
      </c>
    </row>
    <row r="262" ht="12">
      <c r="AV262" s="7" t="s">
        <v>930</v>
      </c>
    </row>
    <row r="263" ht="12">
      <c r="AV263" s="7" t="s">
        <v>931</v>
      </c>
    </row>
    <row r="264" ht="12">
      <c r="AV264" s="7" t="s">
        <v>933</v>
      </c>
    </row>
    <row r="265" ht="12">
      <c r="AV265" s="7" t="s">
        <v>655</v>
      </c>
    </row>
    <row r="266" ht="12">
      <c r="AV266" s="7" t="s">
        <v>935</v>
      </c>
    </row>
    <row r="267" ht="12">
      <c r="AV267" s="7" t="s">
        <v>656</v>
      </c>
    </row>
  </sheetData>
  <sheetProtection password="E856" sheet="1"/>
  <mergeCells count="131">
    <mergeCell ref="AH7:AI7"/>
    <mergeCell ref="AK7:AL7"/>
    <mergeCell ref="AH8:AI8"/>
    <mergeCell ref="AK8:AL8"/>
    <mergeCell ref="B22:C22"/>
    <mergeCell ref="D22:E22"/>
    <mergeCell ref="G22:H22"/>
    <mergeCell ref="I22:J22"/>
    <mergeCell ref="L22:O22"/>
    <mergeCell ref="AC16:AD16"/>
    <mergeCell ref="T32:AQ32"/>
    <mergeCell ref="T17:U17"/>
    <mergeCell ref="V17:W17"/>
    <mergeCell ref="L21:O21"/>
    <mergeCell ref="AA29:AC29"/>
    <mergeCell ref="AE29:AG29"/>
    <mergeCell ref="AH29:AJ29"/>
    <mergeCell ref="AL29:AN29"/>
    <mergeCell ref="L18:O18"/>
    <mergeCell ref="AO29:AQ29"/>
    <mergeCell ref="B24:C24"/>
    <mergeCell ref="L24:O24"/>
    <mergeCell ref="R17:S17"/>
    <mergeCell ref="L20:O20"/>
    <mergeCell ref="G24:H24"/>
    <mergeCell ref="J32:M32"/>
    <mergeCell ref="N32:P32"/>
    <mergeCell ref="I17:J17"/>
    <mergeCell ref="L17:O17"/>
    <mergeCell ref="L25:O25"/>
    <mergeCell ref="D8:U8"/>
    <mergeCell ref="A32:D32"/>
    <mergeCell ref="B20:C20"/>
    <mergeCell ref="B23:C23"/>
    <mergeCell ref="A11:B11"/>
    <mergeCell ref="A12:B12"/>
    <mergeCell ref="D17:E17"/>
    <mergeCell ref="B17:C17"/>
    <mergeCell ref="A29:D29"/>
    <mergeCell ref="E32:G32"/>
    <mergeCell ref="M1:AH1"/>
    <mergeCell ref="AI1:AK2"/>
    <mergeCell ref="AL1:AN2"/>
    <mergeCell ref="A8:C8"/>
    <mergeCell ref="I11:J11"/>
    <mergeCell ref="A13:B13"/>
    <mergeCell ref="C13:F13"/>
    <mergeCell ref="G13:H13"/>
    <mergeCell ref="C11:E11"/>
    <mergeCell ref="D12:F12"/>
    <mergeCell ref="AA17:AB17"/>
    <mergeCell ref="AA18:AD19"/>
    <mergeCell ref="AC17:AD17"/>
    <mergeCell ref="AO1:AQ2"/>
    <mergeCell ref="AE11:AF11"/>
    <mergeCell ref="A1:J1"/>
    <mergeCell ref="AG11:AJ11"/>
    <mergeCell ref="AK11:AN11"/>
    <mergeCell ref="G2:J2"/>
    <mergeCell ref="S11:T11"/>
    <mergeCell ref="O11:R11"/>
    <mergeCell ref="R16:S16"/>
    <mergeCell ref="T16:U16"/>
    <mergeCell ref="G17:H17"/>
    <mergeCell ref="K11:N11"/>
    <mergeCell ref="I13:U13"/>
    <mergeCell ref="G12:U12"/>
    <mergeCell ref="F11:H11"/>
    <mergeCell ref="A2:C2"/>
    <mergeCell ref="M3:O3"/>
    <mergeCell ref="A7:C7"/>
    <mergeCell ref="P3:AJ3"/>
    <mergeCell ref="E2:F2"/>
    <mergeCell ref="AB11:AD11"/>
    <mergeCell ref="W11:X11"/>
    <mergeCell ref="Y11:AA11"/>
    <mergeCell ref="X6:AF6"/>
    <mergeCell ref="D7:U7"/>
    <mergeCell ref="G19:H19"/>
    <mergeCell ref="D20:E20"/>
    <mergeCell ref="G20:H20"/>
    <mergeCell ref="I20:J20"/>
    <mergeCell ref="L19:O19"/>
    <mergeCell ref="I21:J21"/>
    <mergeCell ref="D21:E21"/>
    <mergeCell ref="G21:H21"/>
    <mergeCell ref="E34:F34"/>
    <mergeCell ref="J29:L29"/>
    <mergeCell ref="I24:J24"/>
    <mergeCell ref="E29:F29"/>
    <mergeCell ref="D24:E24"/>
    <mergeCell ref="T20:W20"/>
    <mergeCell ref="D23:E23"/>
    <mergeCell ref="G23:H23"/>
    <mergeCell ref="I23:J23"/>
    <mergeCell ref="R20:S20"/>
    <mergeCell ref="M29:O29"/>
    <mergeCell ref="Q29:S29"/>
    <mergeCell ref="T29:V29"/>
    <mergeCell ref="X29:Z29"/>
    <mergeCell ref="L23:O23"/>
    <mergeCell ref="AE18:AE19"/>
    <mergeCell ref="T18:U18"/>
    <mergeCell ref="V18:W18"/>
    <mergeCell ref="AA28:AM28"/>
    <mergeCell ref="W12:X12"/>
    <mergeCell ref="W13:X13"/>
    <mergeCell ref="T19:U19"/>
    <mergeCell ref="I25:K25"/>
    <mergeCell ref="B18:C18"/>
    <mergeCell ref="D18:E18"/>
    <mergeCell ref="B19:C19"/>
    <mergeCell ref="D19:E19"/>
    <mergeCell ref="G18:H18"/>
    <mergeCell ref="B21:C21"/>
    <mergeCell ref="R18:S18"/>
    <mergeCell ref="R19:S19"/>
    <mergeCell ref="I18:J18"/>
    <mergeCell ref="I19:J19"/>
    <mergeCell ref="Y18:Z19"/>
    <mergeCell ref="V16:W16"/>
    <mergeCell ref="W7:AA7"/>
    <mergeCell ref="V19:W19"/>
    <mergeCell ref="AC13:AD13"/>
    <mergeCell ref="AE13:AQ13"/>
    <mergeCell ref="AO11:AP11"/>
    <mergeCell ref="AC12:AQ12"/>
    <mergeCell ref="Y13:AB13"/>
    <mergeCell ref="Y16:Z16"/>
    <mergeCell ref="AA16:AB16"/>
    <mergeCell ref="Z12:AB12"/>
  </mergeCells>
  <dataValidations count="11">
    <dataValidation allowBlank="1" showInputMessage="1" showErrorMessage="1" imeMode="off" sqref="L17:O25 N32:P32 E32:G32 AE13:AQ13 AJ18:AL19 AF21:AF23 Z12:AB12 Y13:AB13 G2 I13:U13 D12:F12 G17:H24 C13:F13 G25 AA20:AD25 AC17 AA17:AA18 AI23:AL25 AI17:AI21 AG7 T17:W20 T22:W24"/>
    <dataValidation type="list" allowBlank="1" showInputMessage="1" sqref="AW78">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32:AQ32 AL29 AH29 AA29 AE29 X29 T29 M29 Q29 J29 AO29 AC12:AQ12 G12:U12 Y11:AD11 C11:H11 D8:U8 Z9:AA9"/>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$AX$60:$AY$60</formula1>
    </dataValidation>
    <dataValidation type="list" allowBlank="1" showInputMessage="1" showErrorMessage="1" sqref="W7:AA7">
      <formula1>"第1種,第2種,第3種,第4種,第5種,第6種"</formula1>
    </dataValidation>
    <dataValidation allowBlank="1" showInputMessage="1" showErrorMessage="1" imeMode="halfAlpha" sqref="AH7:AI7 AK7:AL7"/>
    <dataValidation type="list" allowBlank="1" showInputMessage="1" showErrorMessage="1" sqref="D7:U7">
      <formula1>$AV$95:$AV$267</formula1>
    </dataValidation>
  </dataValidations>
  <hyperlinks>
    <hyperlink ref="AA28" r:id="rId1" display="https://forms.gle/4E55vv3QLfBJfMdz7"/>
  </hyperlink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69" r:id="rId2"/>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Y154"/>
  <sheetViews>
    <sheetView showGridLines="0" view="pageBreakPreview" zoomScale="80" zoomScaleNormal="70" zoomScaleSheetLayoutView="80" workbookViewId="0" topLeftCell="A3">
      <pane xSplit="11"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2" hidden="1" customWidth="1"/>
    <col min="3" max="3" width="15.57421875" style="62" hidden="1" customWidth="1"/>
    <col min="4" max="4" width="20.57421875" style="62" hidden="1" customWidth="1"/>
    <col min="5" max="5" width="34.28125" style="62" hidden="1" customWidth="1"/>
    <col min="6" max="6" width="16.421875" style="62" hidden="1" customWidth="1"/>
    <col min="7" max="7" width="20.57421875" style="171" hidden="1" customWidth="1"/>
    <col min="8" max="8" width="5.57421875" style="62" hidden="1" customWidth="1"/>
    <col min="9" max="9" width="5.57421875" style="62" customWidth="1"/>
    <col min="10" max="11" width="10.57421875" style="62" customWidth="1"/>
    <col min="12" max="13" width="12.57421875" style="62" customWidth="1"/>
    <col min="14" max="14" width="5.57421875" style="62" customWidth="1"/>
    <col min="15" max="15" width="10.57421875" style="210" hidden="1" customWidth="1"/>
    <col min="16" max="16" width="10.57421875" style="211" customWidth="1"/>
    <col min="17" max="19" width="10.57421875" style="62" hidden="1" customWidth="1"/>
    <col min="20" max="20" width="14.28125" style="62" customWidth="1"/>
    <col min="21" max="21" width="10.57421875" style="62" hidden="1" customWidth="1"/>
    <col min="22" max="22" width="12.57421875" style="62" hidden="1" customWidth="1"/>
    <col min="23" max="23" width="8.57421875" style="62" hidden="1" customWidth="1"/>
    <col min="24" max="24" width="12.57421875" style="62" customWidth="1"/>
    <col min="25" max="25" width="5.57421875" style="62" customWidth="1"/>
    <col min="26" max="26" width="18.8515625" style="62" customWidth="1"/>
    <col min="27" max="27" width="0.2890625" style="62" customWidth="1"/>
    <col min="28" max="34" width="17.28125" style="161" customWidth="1"/>
    <col min="35" max="35" width="17.28125" style="161" hidden="1" customWidth="1"/>
    <col min="36" max="38" width="8.57421875" style="62" hidden="1" customWidth="1"/>
    <col min="39" max="41" width="5.57421875" style="62" hidden="1" customWidth="1"/>
    <col min="42" max="42" width="8.57421875" style="62" hidden="1" customWidth="1"/>
    <col min="43" max="48" width="16.57421875" style="62" hidden="1" customWidth="1"/>
    <col min="49" max="75" width="5.57421875" style="62" customWidth="1"/>
    <col min="76" max="16384" width="9.00390625" style="62" customWidth="1"/>
  </cols>
  <sheetData>
    <row r="1" spans="1:48" s="75" customFormat="1" ht="24" customHeight="1" hidden="1">
      <c r="A1" s="79" t="s">
        <v>37</v>
      </c>
      <c r="B1" s="79" t="s">
        <v>37</v>
      </c>
      <c r="C1" s="79" t="s">
        <v>37</v>
      </c>
      <c r="D1" s="79" t="s">
        <v>37</v>
      </c>
      <c r="E1" s="79" t="s">
        <v>37</v>
      </c>
      <c r="F1" s="79" t="s">
        <v>37</v>
      </c>
      <c r="G1" s="162"/>
      <c r="H1" s="79"/>
      <c r="I1" s="78" t="s">
        <v>38</v>
      </c>
      <c r="J1" s="78" t="s">
        <v>38</v>
      </c>
      <c r="K1" s="78" t="s">
        <v>38</v>
      </c>
      <c r="L1" s="78" t="s">
        <v>38</v>
      </c>
      <c r="M1" s="78" t="s">
        <v>38</v>
      </c>
      <c r="N1" s="78" t="s">
        <v>38</v>
      </c>
      <c r="O1" s="197"/>
      <c r="P1" s="197"/>
      <c r="Q1" s="79"/>
      <c r="R1" s="79"/>
      <c r="S1" s="79"/>
      <c r="T1" s="78" t="s">
        <v>43</v>
      </c>
      <c r="U1" s="79"/>
      <c r="X1" s="78" t="s">
        <v>38</v>
      </c>
      <c r="Y1" s="78" t="s">
        <v>38</v>
      </c>
      <c r="AB1" s="75" t="s">
        <v>39</v>
      </c>
      <c r="AC1" s="75" t="s">
        <v>39</v>
      </c>
      <c r="AD1" s="75" t="s">
        <v>39</v>
      </c>
      <c r="AI1" s="75" t="s">
        <v>39</v>
      </c>
      <c r="AJ1" s="75" t="s">
        <v>40</v>
      </c>
      <c r="AK1" s="75" t="s">
        <v>40</v>
      </c>
      <c r="AL1" s="75" t="s">
        <v>40</v>
      </c>
      <c r="AM1" s="78" t="s">
        <v>38</v>
      </c>
      <c r="AN1" s="78" t="s">
        <v>38</v>
      </c>
      <c r="AO1" s="78" t="s">
        <v>38</v>
      </c>
      <c r="AP1" s="79" t="s">
        <v>37</v>
      </c>
      <c r="AQ1" s="79" t="s">
        <v>37</v>
      </c>
      <c r="AR1" s="79" t="s">
        <v>37</v>
      </c>
      <c r="AS1" s="79" t="s">
        <v>37</v>
      </c>
      <c r="AT1" s="79" t="s">
        <v>37</v>
      </c>
      <c r="AU1" s="79" t="s">
        <v>37</v>
      </c>
      <c r="AV1" s="79" t="s">
        <v>37</v>
      </c>
    </row>
    <row r="2" spans="1:48" s="100" customFormat="1" ht="24" customHeight="1" hidden="1">
      <c r="A2" s="98" t="s">
        <v>391</v>
      </c>
      <c r="B2" s="98" t="s">
        <v>392</v>
      </c>
      <c r="C2" s="98" t="s">
        <v>393</v>
      </c>
      <c r="D2" s="98" t="s">
        <v>394</v>
      </c>
      <c r="E2" s="98" t="s">
        <v>395</v>
      </c>
      <c r="F2" s="98" t="s">
        <v>396</v>
      </c>
      <c r="G2" s="163"/>
      <c r="H2" s="98"/>
      <c r="I2" s="99" t="s">
        <v>397</v>
      </c>
      <c r="J2" s="99" t="s">
        <v>398</v>
      </c>
      <c r="K2" s="99" t="s">
        <v>399</v>
      </c>
      <c r="L2" s="99" t="s">
        <v>400</v>
      </c>
      <c r="M2" s="99" t="s">
        <v>401</v>
      </c>
      <c r="N2" s="99" t="s">
        <v>402</v>
      </c>
      <c r="O2" s="198"/>
      <c r="P2" s="198"/>
      <c r="Q2" s="98"/>
      <c r="R2" s="98"/>
      <c r="S2" s="98"/>
      <c r="T2" s="99" t="s">
        <v>403</v>
      </c>
      <c r="U2" s="98"/>
      <c r="X2" s="99" t="s">
        <v>327</v>
      </c>
      <c r="Y2" s="99" t="s">
        <v>328</v>
      </c>
      <c r="AB2" s="100" t="s">
        <v>404</v>
      </c>
      <c r="AC2" s="100" t="s">
        <v>405</v>
      </c>
      <c r="AD2" s="100" t="s">
        <v>406</v>
      </c>
      <c r="AI2" s="100" t="s">
        <v>407</v>
      </c>
      <c r="AJ2" s="100" t="s">
        <v>329</v>
      </c>
      <c r="AK2" s="100" t="s">
        <v>408</v>
      </c>
      <c r="AL2" s="100" t="s">
        <v>409</v>
      </c>
      <c r="AM2" s="99" t="s">
        <v>410</v>
      </c>
      <c r="AN2" s="99" t="s">
        <v>411</v>
      </c>
      <c r="AO2" s="99" t="s">
        <v>412</v>
      </c>
      <c r="AP2" s="98" t="s">
        <v>413</v>
      </c>
      <c r="AQ2" s="98" t="s">
        <v>414</v>
      </c>
      <c r="AR2" s="98" t="s">
        <v>415</v>
      </c>
      <c r="AS2" s="98" t="s">
        <v>416</v>
      </c>
      <c r="AT2" s="98" t="s">
        <v>417</v>
      </c>
      <c r="AU2" s="98" t="s">
        <v>418</v>
      </c>
      <c r="AV2" s="98" t="s">
        <v>429</v>
      </c>
    </row>
    <row r="3" spans="1:38" s="47" customFormat="1" ht="24" customHeight="1">
      <c r="A3" s="44"/>
      <c r="B3" s="45"/>
      <c r="C3" s="45"/>
      <c r="D3" s="45"/>
      <c r="E3" s="45"/>
      <c r="F3" s="46"/>
      <c r="G3" s="164"/>
      <c r="H3" s="44"/>
      <c r="I3" s="432" t="s">
        <v>443</v>
      </c>
      <c r="J3" s="432"/>
      <c r="K3" s="432"/>
      <c r="L3" s="432"/>
      <c r="M3" s="432"/>
      <c r="N3" s="46"/>
      <c r="O3" s="199"/>
      <c r="P3" s="200"/>
      <c r="Q3" s="44"/>
      <c r="R3" s="44"/>
      <c r="S3" s="44"/>
      <c r="T3" s="46"/>
      <c r="U3" s="44"/>
      <c r="V3" s="44"/>
      <c r="W3" s="45"/>
      <c r="Y3" s="126"/>
      <c r="Z3" s="126"/>
      <c r="AA3" s="126"/>
      <c r="AB3" s="433">
        <f>'様式 A-1'!D7</f>
        <v>0</v>
      </c>
      <c r="AC3" s="433"/>
      <c r="AD3" s="433"/>
      <c r="AE3" s="433"/>
      <c r="AF3" s="433"/>
      <c r="AG3" s="433"/>
      <c r="AH3" s="433"/>
      <c r="AI3" s="48" t="s">
        <v>29</v>
      </c>
      <c r="AJ3" s="49"/>
      <c r="AK3" s="49"/>
      <c r="AL3" s="49"/>
    </row>
    <row r="4" spans="1:42" s="47" customFormat="1" ht="24" customHeight="1">
      <c r="A4" s="50"/>
      <c r="B4" s="45"/>
      <c r="C4" s="45"/>
      <c r="D4" s="45"/>
      <c r="E4" s="51"/>
      <c r="F4" s="50"/>
      <c r="G4" s="165"/>
      <c r="H4" s="50"/>
      <c r="I4" s="52" t="str">
        <f>'様式 A-1'!AV36</f>
        <v>サーフカーニバル　第36回全日本ライフセービング種目別選手権大会</v>
      </c>
      <c r="K4" s="50"/>
      <c r="L4" s="50"/>
      <c r="M4" s="50"/>
      <c r="N4" s="50"/>
      <c r="O4" s="201"/>
      <c r="P4" s="202"/>
      <c r="Q4" s="50"/>
      <c r="R4" s="50"/>
      <c r="S4" s="50"/>
      <c r="T4" s="51"/>
      <c r="U4" s="50"/>
      <c r="V4" s="50"/>
      <c r="W4" s="45"/>
      <c r="AB4" s="433">
        <f>'様式 A-1'!D8</f>
        <v>0</v>
      </c>
      <c r="AC4" s="433"/>
      <c r="AD4" s="433"/>
      <c r="AE4" s="433"/>
      <c r="AF4" s="433"/>
      <c r="AG4" s="433"/>
      <c r="AH4" s="433"/>
      <c r="AI4" s="48" t="s">
        <v>21</v>
      </c>
      <c r="AJ4" s="51"/>
      <c r="AK4" s="51"/>
      <c r="AL4" s="51"/>
      <c r="AP4" s="47" t="s">
        <v>335</v>
      </c>
    </row>
    <row r="5" spans="1:42" s="53" customFormat="1" ht="24" customHeight="1">
      <c r="A5" s="47"/>
      <c r="B5" s="47"/>
      <c r="C5" s="47"/>
      <c r="D5" s="47"/>
      <c r="E5" s="47"/>
      <c r="F5" s="47"/>
      <c r="G5" s="164"/>
      <c r="H5" s="47"/>
      <c r="I5" s="47"/>
      <c r="J5" s="47"/>
      <c r="K5" s="47"/>
      <c r="L5" s="47"/>
      <c r="M5" s="47"/>
      <c r="N5" s="47"/>
      <c r="O5" s="201"/>
      <c r="P5" s="203"/>
      <c r="Q5" s="47"/>
      <c r="R5" s="47"/>
      <c r="S5" s="47"/>
      <c r="T5" s="47"/>
      <c r="U5" s="47"/>
      <c r="V5" s="47"/>
      <c r="W5" s="45"/>
      <c r="X5" s="47"/>
      <c r="Y5" s="47"/>
      <c r="Z5" s="47"/>
      <c r="AA5" s="47"/>
      <c r="AB5" s="130"/>
      <c r="AC5" s="130"/>
      <c r="AD5" s="130"/>
      <c r="AE5" s="130"/>
      <c r="AF5" s="130"/>
      <c r="AG5" s="130"/>
      <c r="AH5" s="130"/>
      <c r="AI5" s="130"/>
      <c r="AJ5" s="47"/>
      <c r="AK5" s="47"/>
      <c r="AL5" s="47"/>
      <c r="AP5" s="129" t="s">
        <v>434</v>
      </c>
    </row>
    <row r="6" spans="1:42" s="45" customFormat="1" ht="24" customHeight="1">
      <c r="A6" s="134"/>
      <c r="B6" s="134"/>
      <c r="C6" s="134"/>
      <c r="D6" s="134"/>
      <c r="E6" s="135"/>
      <c r="F6" s="134"/>
      <c r="G6" s="166"/>
      <c r="H6" s="134"/>
      <c r="I6" s="134"/>
      <c r="J6" s="134"/>
      <c r="K6" s="134"/>
      <c r="L6" s="134"/>
      <c r="M6" s="134"/>
      <c r="N6" s="134"/>
      <c r="O6" s="204"/>
      <c r="P6" s="205"/>
      <c r="Q6" s="134"/>
      <c r="R6" s="134"/>
      <c r="S6" s="134"/>
      <c r="T6" s="135"/>
      <c r="U6" s="134"/>
      <c r="V6" s="134"/>
      <c r="W6" s="135"/>
      <c r="X6" s="134"/>
      <c r="Y6" s="135"/>
      <c r="Z6" s="136"/>
      <c r="AA6" s="136"/>
      <c r="AB6" s="291" t="s">
        <v>959</v>
      </c>
      <c r="AC6" s="291" t="s">
        <v>959</v>
      </c>
      <c r="AD6" s="291"/>
      <c r="AE6" s="291"/>
      <c r="AF6" s="291"/>
      <c r="AG6" s="291" t="s">
        <v>959</v>
      </c>
      <c r="AH6" s="291" t="s">
        <v>959</v>
      </c>
      <c r="AI6" s="287"/>
      <c r="AJ6" s="135"/>
      <c r="AK6" s="135"/>
      <c r="AL6" s="135"/>
      <c r="AP6" s="130" t="s">
        <v>434</v>
      </c>
    </row>
    <row r="7" spans="1:38" ht="39.75" customHeight="1">
      <c r="A7" s="96" t="s">
        <v>348</v>
      </c>
      <c r="B7" s="96" t="s">
        <v>23</v>
      </c>
      <c r="C7" s="97" t="s">
        <v>24</v>
      </c>
      <c r="D7" s="97" t="s">
        <v>22</v>
      </c>
      <c r="E7" s="97" t="s">
        <v>19</v>
      </c>
      <c r="F7" s="97" t="s">
        <v>731</v>
      </c>
      <c r="G7" s="167"/>
      <c r="H7" s="96"/>
      <c r="I7" s="103" t="s">
        <v>255</v>
      </c>
      <c r="J7" s="55" t="s">
        <v>41</v>
      </c>
      <c r="K7" s="56" t="s">
        <v>42</v>
      </c>
      <c r="L7" s="57" t="s">
        <v>349</v>
      </c>
      <c r="M7" s="58" t="s">
        <v>350</v>
      </c>
      <c r="N7" s="141" t="s">
        <v>0</v>
      </c>
      <c r="O7" s="206"/>
      <c r="P7" s="206" t="s">
        <v>773</v>
      </c>
      <c r="Q7" s="54"/>
      <c r="R7" s="54"/>
      <c r="S7" s="54"/>
      <c r="T7" s="60" t="s">
        <v>77</v>
      </c>
      <c r="U7" s="60"/>
      <c r="V7" s="60"/>
      <c r="W7" s="59"/>
      <c r="X7" s="59" t="s">
        <v>25</v>
      </c>
      <c r="Y7" s="61" t="s">
        <v>1</v>
      </c>
      <c r="Z7" s="299" t="s">
        <v>1008</v>
      </c>
      <c r="AA7" s="54"/>
      <c r="AB7" s="178" t="s">
        <v>948</v>
      </c>
      <c r="AC7" s="178" t="s">
        <v>957</v>
      </c>
      <c r="AD7" s="178" t="s">
        <v>955</v>
      </c>
      <c r="AE7" s="178" t="s">
        <v>961</v>
      </c>
      <c r="AF7" s="178" t="s">
        <v>950</v>
      </c>
      <c r="AG7" s="178" t="s">
        <v>951</v>
      </c>
      <c r="AH7" s="178" t="s">
        <v>953</v>
      </c>
      <c r="AI7" s="188"/>
      <c r="AJ7" s="54" t="s">
        <v>20</v>
      </c>
      <c r="AK7" s="54" t="s">
        <v>2</v>
      </c>
      <c r="AL7" s="54" t="s">
        <v>794</v>
      </c>
    </row>
    <row r="8" spans="1:38" s="77" customFormat="1" ht="24" customHeight="1">
      <c r="A8" s="119">
        <v>0</v>
      </c>
      <c r="B8" s="120" t="s">
        <v>330</v>
      </c>
      <c r="C8" s="121" t="str">
        <f>IF(J8="","",TRIM(J8&amp;"　"&amp;K8))</f>
        <v>東京　太郎</v>
      </c>
      <c r="D8" s="121" t="str">
        <f>IF(J8="","",ASC(TRIM(L8&amp;" "&amp;M8)))</f>
        <v>ﾄｳｷｮｳ ﾀﾛｳ</v>
      </c>
      <c r="E8" s="122" t="s">
        <v>310</v>
      </c>
      <c r="F8" s="123"/>
      <c r="G8" s="168"/>
      <c r="H8" s="119"/>
      <c r="I8" s="120" t="s">
        <v>93</v>
      </c>
      <c r="J8" s="274" t="s">
        <v>287</v>
      </c>
      <c r="K8" s="275" t="s">
        <v>791</v>
      </c>
      <c r="L8" s="254" t="s">
        <v>32</v>
      </c>
      <c r="M8" s="255" t="s">
        <v>33</v>
      </c>
      <c r="N8" s="119" t="s">
        <v>28</v>
      </c>
      <c r="O8" s="256"/>
      <c r="P8" s="257" t="s">
        <v>774</v>
      </c>
      <c r="Q8" s="119"/>
      <c r="R8" s="119"/>
      <c r="S8" s="119"/>
      <c r="T8" s="258" t="s">
        <v>293</v>
      </c>
      <c r="U8" s="119"/>
      <c r="V8" s="119"/>
      <c r="W8" s="119"/>
      <c r="X8" s="259">
        <v>38961</v>
      </c>
      <c r="Y8" s="119">
        <f>IF(X8="","",DATEDIF(X8,'様式 A-1'!$G$2,"Y"))</f>
        <v>16</v>
      </c>
      <c r="Z8" s="300" t="s">
        <v>1009</v>
      </c>
      <c r="AA8" s="119"/>
      <c r="AB8" s="260"/>
      <c r="AC8" s="260"/>
      <c r="AD8" s="260"/>
      <c r="AE8" s="260"/>
      <c r="AF8" s="260"/>
      <c r="AG8" s="260"/>
      <c r="AH8" s="260"/>
      <c r="AI8" s="261"/>
      <c r="AJ8" s="119">
        <f aca="true" t="shared" si="0" ref="AJ8:AJ39">COUNT(AB8:AH8)</f>
        <v>0</v>
      </c>
      <c r="AK8" s="119">
        <f aca="true" t="shared" si="1" ref="AK8:AK39">IF(AJ8&lt;=$AQ$154,AJ8,$AQ$154)</f>
        <v>0</v>
      </c>
      <c r="AL8" s="119">
        <f aca="true" t="shared" si="2" ref="AL8:AL39">IF(AJ8&lt;=$AQ$154,0,AJ8-$AQ$154)</f>
        <v>0</v>
      </c>
    </row>
    <row r="9" spans="1:38" s="77" customFormat="1" ht="24" customHeight="1">
      <c r="A9" s="119">
        <v>0</v>
      </c>
      <c r="B9" s="120" t="s">
        <v>330</v>
      </c>
      <c r="C9" s="121" t="str">
        <f>IF(J9="","",TRIM(J9&amp;"　"&amp;K9))</f>
        <v>品川　勇樹</v>
      </c>
      <c r="D9" s="121" t="str">
        <f aca="true" t="shared" si="3" ref="D9:D112">IF(J9="","",ASC(TRIM(L9&amp;" "&amp;M9)))</f>
        <v>ｼﾅｶﾞﾜ ﾕｳｷ</v>
      </c>
      <c r="E9" s="122" t="s">
        <v>310</v>
      </c>
      <c r="F9" s="123"/>
      <c r="G9" s="168"/>
      <c r="H9" s="119"/>
      <c r="I9" s="120" t="s">
        <v>93</v>
      </c>
      <c r="J9" s="274" t="s">
        <v>283</v>
      </c>
      <c r="K9" s="275" t="s">
        <v>284</v>
      </c>
      <c r="L9" s="254" t="s">
        <v>285</v>
      </c>
      <c r="M9" s="255" t="s">
        <v>286</v>
      </c>
      <c r="N9" s="119" t="s">
        <v>28</v>
      </c>
      <c r="O9" s="120"/>
      <c r="P9" s="257" t="s">
        <v>775</v>
      </c>
      <c r="Q9" s="119"/>
      <c r="R9" s="119"/>
      <c r="S9" s="119"/>
      <c r="T9" s="258" t="s">
        <v>939</v>
      </c>
      <c r="U9" s="119"/>
      <c r="V9" s="119"/>
      <c r="W9" s="119"/>
      <c r="X9" s="259">
        <v>30076</v>
      </c>
      <c r="Y9" s="119">
        <f>IF(X9="","",DATEDIF(X9,'様式 A-1'!$G$2,"Y"))</f>
        <v>41</v>
      </c>
      <c r="Z9" s="300" t="s">
        <v>1010</v>
      </c>
      <c r="AA9" s="119"/>
      <c r="AB9" s="260"/>
      <c r="AC9" s="260"/>
      <c r="AD9" s="260"/>
      <c r="AE9" s="260"/>
      <c r="AF9" s="260"/>
      <c r="AG9" s="260"/>
      <c r="AH9" s="260"/>
      <c r="AI9" s="261"/>
      <c r="AJ9" s="119">
        <f t="shared" si="0"/>
        <v>0</v>
      </c>
      <c r="AK9" s="119">
        <f t="shared" si="1"/>
        <v>0</v>
      </c>
      <c r="AL9" s="119">
        <f t="shared" si="2"/>
        <v>0</v>
      </c>
    </row>
    <row r="10" spans="1:38" ht="24" customHeight="1">
      <c r="A10" s="24">
        <f>IF('様式 A-1'!$AL$1="","",'様式 A-1'!$AL$1)</f>
      </c>
      <c r="B10" s="63"/>
      <c r="C10" s="64">
        <f aca="true" t="shared" si="4" ref="C10:C113">IF(J10="","",TRIM(J10&amp;"　"&amp;K10))</f>
      </c>
      <c r="D10" s="64">
        <f t="shared" si="3"/>
      </c>
      <c r="E10" s="30">
        <f>'様式 A-1'!$D$7</f>
        <v>0</v>
      </c>
      <c r="F10" s="30" t="e">
        <f>'様式 WA-1（集計作業用）'!$D$6</f>
        <v>#N/A</v>
      </c>
      <c r="G10" s="169"/>
      <c r="H10" s="24"/>
      <c r="I10" s="63" t="s">
        <v>94</v>
      </c>
      <c r="J10" s="42"/>
      <c r="K10" s="43"/>
      <c r="L10" s="42"/>
      <c r="M10" s="43"/>
      <c r="N10" s="24" t="s">
        <v>28</v>
      </c>
      <c r="O10" s="63"/>
      <c r="P10" s="207"/>
      <c r="Q10" s="24"/>
      <c r="R10" s="24"/>
      <c r="S10" s="24"/>
      <c r="T10" s="31"/>
      <c r="U10" s="24"/>
      <c r="V10" s="24"/>
      <c r="W10" s="24"/>
      <c r="X10" s="23"/>
      <c r="Y10" s="24">
        <f>IF(X10="","",DATEDIF(X10,'様式 A-1'!$G$2,"Y"))</f>
      </c>
      <c r="Z10" s="303"/>
      <c r="AA10" s="24"/>
      <c r="AB10" s="150"/>
      <c r="AC10" s="150"/>
      <c r="AD10" s="150"/>
      <c r="AE10" s="150"/>
      <c r="AF10" s="150"/>
      <c r="AG10" s="150"/>
      <c r="AH10" s="150"/>
      <c r="AI10" s="261"/>
      <c r="AJ10" s="24">
        <f t="shared" si="0"/>
        <v>0</v>
      </c>
      <c r="AK10" s="65">
        <f t="shared" si="1"/>
        <v>0</v>
      </c>
      <c r="AL10" s="65">
        <f t="shared" si="2"/>
        <v>0</v>
      </c>
    </row>
    <row r="11" spans="1:38" ht="24" customHeight="1">
      <c r="A11" s="24">
        <f>IF('様式 A-1'!$AL$1="","",'様式 A-1'!$AL$1)</f>
      </c>
      <c r="B11" s="63"/>
      <c r="C11" s="64">
        <f t="shared" si="4"/>
      </c>
      <c r="D11" s="64">
        <f t="shared" si="3"/>
      </c>
      <c r="E11" s="30">
        <f>'様式 A-1'!$D$7</f>
        <v>0</v>
      </c>
      <c r="F11" s="30" t="e">
        <f>'様式 WA-1（集計作業用）'!$D$6</f>
        <v>#N/A</v>
      </c>
      <c r="G11" s="169"/>
      <c r="H11" s="24"/>
      <c r="I11" s="63" t="s">
        <v>95</v>
      </c>
      <c r="J11" s="42"/>
      <c r="K11" s="43"/>
      <c r="L11" s="42"/>
      <c r="M11" s="43"/>
      <c r="N11" s="24" t="s">
        <v>28</v>
      </c>
      <c r="O11" s="63"/>
      <c r="P11" s="207"/>
      <c r="Q11" s="24"/>
      <c r="R11" s="24"/>
      <c r="S11" s="24"/>
      <c r="T11" s="31"/>
      <c r="U11" s="24"/>
      <c r="V11" s="24"/>
      <c r="W11" s="24"/>
      <c r="X11" s="23"/>
      <c r="Y11" s="24">
        <f>IF(X11="","",DATEDIF(X11,'様式 A-1'!$G$2,"Y"))</f>
      </c>
      <c r="Z11" s="303"/>
      <c r="AA11" s="24"/>
      <c r="AB11" s="150"/>
      <c r="AC11" s="150"/>
      <c r="AD11" s="150"/>
      <c r="AE11" s="150"/>
      <c r="AF11" s="150"/>
      <c r="AG11" s="150"/>
      <c r="AH11" s="150"/>
      <c r="AI11" s="261"/>
      <c r="AJ11" s="24">
        <f t="shared" si="0"/>
        <v>0</v>
      </c>
      <c r="AK11" s="65">
        <f t="shared" si="1"/>
        <v>0</v>
      </c>
      <c r="AL11" s="65">
        <f t="shared" si="2"/>
        <v>0</v>
      </c>
    </row>
    <row r="12" spans="1:38" ht="24" customHeight="1">
      <c r="A12" s="24">
        <f>IF('様式 A-1'!$AL$1="","",'様式 A-1'!$AL$1)</f>
      </c>
      <c r="B12" s="63"/>
      <c r="C12" s="64">
        <f t="shared" si="4"/>
      </c>
      <c r="D12" s="64">
        <f t="shared" si="3"/>
      </c>
      <c r="E12" s="30">
        <f>'様式 A-1'!$D$7</f>
        <v>0</v>
      </c>
      <c r="F12" s="30" t="e">
        <f>'様式 WA-1（集計作業用）'!$D$6</f>
        <v>#N/A</v>
      </c>
      <c r="G12" s="169"/>
      <c r="H12" s="24"/>
      <c r="I12" s="63" t="s">
        <v>96</v>
      </c>
      <c r="J12" s="42"/>
      <c r="K12" s="43"/>
      <c r="L12" s="42"/>
      <c r="M12" s="43"/>
      <c r="N12" s="24" t="s">
        <v>28</v>
      </c>
      <c r="O12" s="63"/>
      <c r="P12" s="207"/>
      <c r="Q12" s="24"/>
      <c r="R12" s="24"/>
      <c r="S12" s="24"/>
      <c r="T12" s="31"/>
      <c r="U12" s="24"/>
      <c r="V12" s="24"/>
      <c r="W12" s="24"/>
      <c r="X12" s="23"/>
      <c r="Y12" s="24">
        <f>IF(X12="","",DATEDIF(X12,'様式 A-1'!$G$2,"Y"))</f>
      </c>
      <c r="Z12" s="303"/>
      <c r="AA12" s="24"/>
      <c r="AB12" s="150"/>
      <c r="AC12" s="150"/>
      <c r="AD12" s="150"/>
      <c r="AE12" s="150"/>
      <c r="AF12" s="150"/>
      <c r="AG12" s="150"/>
      <c r="AH12" s="150"/>
      <c r="AI12" s="261"/>
      <c r="AJ12" s="24">
        <f t="shared" si="0"/>
        <v>0</v>
      </c>
      <c r="AK12" s="65">
        <f t="shared" si="1"/>
        <v>0</v>
      </c>
      <c r="AL12" s="65">
        <f t="shared" si="2"/>
        <v>0</v>
      </c>
    </row>
    <row r="13" spans="1:38" ht="24" customHeight="1">
      <c r="A13" s="24">
        <f>IF('様式 A-1'!$AL$1="","",'様式 A-1'!$AL$1)</f>
      </c>
      <c r="B13" s="63"/>
      <c r="C13" s="64">
        <f t="shared" si="4"/>
      </c>
      <c r="D13" s="64">
        <f t="shared" si="3"/>
      </c>
      <c r="E13" s="30">
        <f>'様式 A-1'!$D$7</f>
        <v>0</v>
      </c>
      <c r="F13" s="30" t="e">
        <f>'様式 WA-1（集計作業用）'!$D$6</f>
        <v>#N/A</v>
      </c>
      <c r="G13" s="169"/>
      <c r="H13" s="24"/>
      <c r="I13" s="63" t="s">
        <v>97</v>
      </c>
      <c r="J13" s="42"/>
      <c r="K13" s="43"/>
      <c r="L13" s="42"/>
      <c r="M13" s="43"/>
      <c r="N13" s="24" t="s">
        <v>28</v>
      </c>
      <c r="O13" s="63"/>
      <c r="P13" s="207"/>
      <c r="Q13" s="24"/>
      <c r="R13" s="24"/>
      <c r="S13" s="24"/>
      <c r="T13" s="31"/>
      <c r="U13" s="24"/>
      <c r="V13" s="24"/>
      <c r="W13" s="24"/>
      <c r="X13" s="23"/>
      <c r="Y13" s="24">
        <f>IF(X13="","",DATEDIF(X13,'様式 A-1'!$G$2,"Y"))</f>
      </c>
      <c r="Z13" s="303"/>
      <c r="AA13" s="24"/>
      <c r="AB13" s="150"/>
      <c r="AC13" s="150"/>
      <c r="AD13" s="150"/>
      <c r="AE13" s="150"/>
      <c r="AF13" s="150"/>
      <c r="AG13" s="150"/>
      <c r="AH13" s="150"/>
      <c r="AI13" s="261"/>
      <c r="AJ13" s="24">
        <f t="shared" si="0"/>
        <v>0</v>
      </c>
      <c r="AK13" s="65">
        <f t="shared" si="1"/>
        <v>0</v>
      </c>
      <c r="AL13" s="65">
        <f t="shared" si="2"/>
        <v>0</v>
      </c>
    </row>
    <row r="14" spans="1:38" ht="24" customHeight="1">
      <c r="A14" s="24">
        <f>IF('様式 A-1'!$AL$1="","",'様式 A-1'!$AL$1)</f>
      </c>
      <c r="B14" s="63"/>
      <c r="C14" s="64">
        <f t="shared" si="4"/>
      </c>
      <c r="D14" s="64">
        <f t="shared" si="3"/>
      </c>
      <c r="E14" s="30">
        <f>'様式 A-1'!$D$7</f>
        <v>0</v>
      </c>
      <c r="F14" s="30" t="e">
        <f>'様式 WA-1（集計作業用）'!$D$6</f>
        <v>#N/A</v>
      </c>
      <c r="G14" s="169"/>
      <c r="H14" s="24"/>
      <c r="I14" s="63" t="s">
        <v>98</v>
      </c>
      <c r="J14" s="42"/>
      <c r="K14" s="43"/>
      <c r="L14" s="42"/>
      <c r="M14" s="43"/>
      <c r="N14" s="24" t="s">
        <v>28</v>
      </c>
      <c r="O14" s="63"/>
      <c r="P14" s="207"/>
      <c r="Q14" s="24"/>
      <c r="R14" s="24"/>
      <c r="S14" s="24"/>
      <c r="T14" s="31"/>
      <c r="U14" s="24"/>
      <c r="V14" s="24"/>
      <c r="W14" s="24"/>
      <c r="X14" s="23"/>
      <c r="Y14" s="24">
        <f>IF(X14="","",DATEDIF(X14,'様式 A-1'!$G$2,"Y"))</f>
      </c>
      <c r="Z14" s="303"/>
      <c r="AA14" s="24"/>
      <c r="AB14" s="150"/>
      <c r="AC14" s="150"/>
      <c r="AD14" s="150"/>
      <c r="AE14" s="150"/>
      <c r="AF14" s="150"/>
      <c r="AG14" s="150"/>
      <c r="AH14" s="150"/>
      <c r="AI14" s="261"/>
      <c r="AJ14" s="24">
        <f t="shared" si="0"/>
        <v>0</v>
      </c>
      <c r="AK14" s="65">
        <f t="shared" si="1"/>
        <v>0</v>
      </c>
      <c r="AL14" s="65">
        <f t="shared" si="2"/>
        <v>0</v>
      </c>
    </row>
    <row r="15" spans="1:38" ht="24" customHeight="1">
      <c r="A15" s="24">
        <f>IF('様式 A-1'!$AL$1="","",'様式 A-1'!$AL$1)</f>
      </c>
      <c r="B15" s="63"/>
      <c r="C15" s="64">
        <f t="shared" si="4"/>
      </c>
      <c r="D15" s="64">
        <f t="shared" si="3"/>
      </c>
      <c r="E15" s="30">
        <f>'様式 A-1'!$D$7</f>
        <v>0</v>
      </c>
      <c r="F15" s="30" t="e">
        <f>'様式 WA-1（集計作業用）'!$D$6</f>
        <v>#N/A</v>
      </c>
      <c r="G15" s="169"/>
      <c r="H15" s="24"/>
      <c r="I15" s="63" t="s">
        <v>99</v>
      </c>
      <c r="J15" s="42"/>
      <c r="K15" s="43"/>
      <c r="L15" s="42"/>
      <c r="M15" s="43"/>
      <c r="N15" s="24" t="s">
        <v>28</v>
      </c>
      <c r="O15" s="63"/>
      <c r="P15" s="207"/>
      <c r="Q15" s="24"/>
      <c r="R15" s="24"/>
      <c r="S15" s="24"/>
      <c r="T15" s="31"/>
      <c r="U15" s="24"/>
      <c r="V15" s="24"/>
      <c r="W15" s="24"/>
      <c r="X15" s="23"/>
      <c r="Y15" s="24">
        <f>IF(X15="","",DATEDIF(X15,'様式 A-1'!$G$2,"Y"))</f>
      </c>
      <c r="Z15" s="303"/>
      <c r="AA15" s="24"/>
      <c r="AB15" s="150"/>
      <c r="AC15" s="150"/>
      <c r="AD15" s="150"/>
      <c r="AE15" s="150"/>
      <c r="AF15" s="150"/>
      <c r="AG15" s="150"/>
      <c r="AH15" s="150"/>
      <c r="AI15" s="261"/>
      <c r="AJ15" s="24">
        <f t="shared" si="0"/>
        <v>0</v>
      </c>
      <c r="AK15" s="65">
        <f t="shared" si="1"/>
        <v>0</v>
      </c>
      <c r="AL15" s="65">
        <f t="shared" si="2"/>
        <v>0</v>
      </c>
    </row>
    <row r="16" spans="1:38" ht="24" customHeight="1">
      <c r="A16" s="24">
        <f>IF('様式 A-1'!$AL$1="","",'様式 A-1'!$AL$1)</f>
      </c>
      <c r="B16" s="63"/>
      <c r="C16" s="64">
        <f t="shared" si="4"/>
      </c>
      <c r="D16" s="64">
        <f t="shared" si="3"/>
      </c>
      <c r="E16" s="30">
        <f>'様式 A-1'!$D$7</f>
        <v>0</v>
      </c>
      <c r="F16" s="30" t="e">
        <f>'様式 WA-1（集計作業用）'!$D$6</f>
        <v>#N/A</v>
      </c>
      <c r="G16" s="169"/>
      <c r="H16" s="24"/>
      <c r="I16" s="63" t="s">
        <v>100</v>
      </c>
      <c r="J16" s="42"/>
      <c r="K16" s="43"/>
      <c r="L16" s="42"/>
      <c r="M16" s="43"/>
      <c r="N16" s="24" t="s">
        <v>28</v>
      </c>
      <c r="O16" s="63"/>
      <c r="P16" s="207"/>
      <c r="Q16" s="24"/>
      <c r="R16" s="24"/>
      <c r="S16" s="24"/>
      <c r="T16" s="31"/>
      <c r="U16" s="24"/>
      <c r="V16" s="24"/>
      <c r="W16" s="24"/>
      <c r="X16" s="23"/>
      <c r="Y16" s="24">
        <f>IF(X16="","",DATEDIF(X16,'様式 A-1'!$G$2,"Y"))</f>
      </c>
      <c r="Z16" s="303"/>
      <c r="AA16" s="24"/>
      <c r="AB16" s="150"/>
      <c r="AC16" s="150"/>
      <c r="AD16" s="150"/>
      <c r="AE16" s="150"/>
      <c r="AF16" s="150"/>
      <c r="AG16" s="150"/>
      <c r="AH16" s="150"/>
      <c r="AI16" s="261"/>
      <c r="AJ16" s="24">
        <f t="shared" si="0"/>
        <v>0</v>
      </c>
      <c r="AK16" s="65">
        <f t="shared" si="1"/>
        <v>0</v>
      </c>
      <c r="AL16" s="65">
        <f t="shared" si="2"/>
        <v>0</v>
      </c>
    </row>
    <row r="17" spans="1:38" ht="24" customHeight="1">
      <c r="A17" s="24">
        <f>IF('様式 A-1'!$AL$1="","",'様式 A-1'!$AL$1)</f>
      </c>
      <c r="B17" s="63"/>
      <c r="C17" s="64">
        <f t="shared" si="4"/>
      </c>
      <c r="D17" s="64">
        <f t="shared" si="3"/>
      </c>
      <c r="E17" s="30">
        <f>'様式 A-1'!$D$7</f>
        <v>0</v>
      </c>
      <c r="F17" s="30" t="e">
        <f>'様式 WA-1（集計作業用）'!$D$6</f>
        <v>#N/A</v>
      </c>
      <c r="G17" s="169"/>
      <c r="H17" s="24"/>
      <c r="I17" s="63" t="s">
        <v>101</v>
      </c>
      <c r="J17" s="42"/>
      <c r="K17" s="43"/>
      <c r="L17" s="42"/>
      <c r="M17" s="43"/>
      <c r="N17" s="24" t="s">
        <v>28</v>
      </c>
      <c r="O17" s="63"/>
      <c r="P17" s="207"/>
      <c r="Q17" s="24"/>
      <c r="R17" s="24"/>
      <c r="S17" s="24"/>
      <c r="T17" s="31"/>
      <c r="U17" s="24"/>
      <c r="V17" s="24"/>
      <c r="W17" s="24"/>
      <c r="X17" s="23"/>
      <c r="Y17" s="24">
        <f>IF(X17="","",DATEDIF(X17,'様式 A-1'!$G$2,"Y"))</f>
      </c>
      <c r="Z17" s="303"/>
      <c r="AA17" s="24"/>
      <c r="AB17" s="150"/>
      <c r="AC17" s="150"/>
      <c r="AD17" s="150"/>
      <c r="AE17" s="150"/>
      <c r="AF17" s="150"/>
      <c r="AG17" s="150"/>
      <c r="AH17" s="150"/>
      <c r="AI17" s="261"/>
      <c r="AJ17" s="24">
        <f t="shared" si="0"/>
        <v>0</v>
      </c>
      <c r="AK17" s="65">
        <f t="shared" si="1"/>
        <v>0</v>
      </c>
      <c r="AL17" s="65">
        <f t="shared" si="2"/>
        <v>0</v>
      </c>
    </row>
    <row r="18" spans="1:38" ht="24" customHeight="1">
      <c r="A18" s="24">
        <f>IF('様式 A-1'!$AL$1="","",'様式 A-1'!$AL$1)</f>
      </c>
      <c r="B18" s="63"/>
      <c r="C18" s="64">
        <f t="shared" si="4"/>
      </c>
      <c r="D18" s="64">
        <f t="shared" si="3"/>
      </c>
      <c r="E18" s="30">
        <f>'様式 A-1'!$D$7</f>
        <v>0</v>
      </c>
      <c r="F18" s="30" t="e">
        <f>'様式 WA-1（集計作業用）'!$D$6</f>
        <v>#N/A</v>
      </c>
      <c r="G18" s="169"/>
      <c r="H18" s="24"/>
      <c r="I18" s="63" t="s">
        <v>102</v>
      </c>
      <c r="J18" s="42"/>
      <c r="K18" s="43"/>
      <c r="L18" s="42"/>
      <c r="M18" s="43"/>
      <c r="N18" s="24" t="s">
        <v>28</v>
      </c>
      <c r="O18" s="63"/>
      <c r="P18" s="207"/>
      <c r="Q18" s="24"/>
      <c r="R18" s="24"/>
      <c r="S18" s="24"/>
      <c r="T18" s="31"/>
      <c r="U18" s="24"/>
      <c r="V18" s="24"/>
      <c r="W18" s="24"/>
      <c r="X18" s="23"/>
      <c r="Y18" s="24">
        <f>IF(X18="","",DATEDIF(X18,'様式 A-1'!$G$2,"Y"))</f>
      </c>
      <c r="Z18" s="303"/>
      <c r="AA18" s="24"/>
      <c r="AB18" s="150"/>
      <c r="AC18" s="150"/>
      <c r="AD18" s="150"/>
      <c r="AE18" s="150"/>
      <c r="AF18" s="150"/>
      <c r="AG18" s="150"/>
      <c r="AH18" s="150"/>
      <c r="AI18" s="261"/>
      <c r="AJ18" s="24">
        <f t="shared" si="0"/>
        <v>0</v>
      </c>
      <c r="AK18" s="65">
        <f t="shared" si="1"/>
        <v>0</v>
      </c>
      <c r="AL18" s="65">
        <f t="shared" si="2"/>
        <v>0</v>
      </c>
    </row>
    <row r="19" spans="1:38" ht="24" customHeight="1">
      <c r="A19" s="24">
        <f>IF('様式 A-1'!$AL$1="","",'様式 A-1'!$AL$1)</f>
      </c>
      <c r="B19" s="63"/>
      <c r="C19" s="64">
        <f t="shared" si="4"/>
      </c>
      <c r="D19" s="64">
        <f t="shared" si="3"/>
      </c>
      <c r="E19" s="30">
        <f>'様式 A-1'!$D$7</f>
        <v>0</v>
      </c>
      <c r="F19" s="30" t="e">
        <f>'様式 WA-1（集計作業用）'!$D$6</f>
        <v>#N/A</v>
      </c>
      <c r="G19" s="169"/>
      <c r="H19" s="24"/>
      <c r="I19" s="63" t="s">
        <v>103</v>
      </c>
      <c r="J19" s="42"/>
      <c r="K19" s="43"/>
      <c r="L19" s="42"/>
      <c r="M19" s="43"/>
      <c r="N19" s="24" t="s">
        <v>28</v>
      </c>
      <c r="O19" s="63"/>
      <c r="P19" s="207"/>
      <c r="Q19" s="24"/>
      <c r="R19" s="24"/>
      <c r="S19" s="24"/>
      <c r="T19" s="31"/>
      <c r="U19" s="24"/>
      <c r="V19" s="24"/>
      <c r="W19" s="24"/>
      <c r="X19" s="23"/>
      <c r="Y19" s="24">
        <f>IF(X19="","",DATEDIF(X19,'様式 A-1'!$G$2,"Y"))</f>
      </c>
      <c r="Z19" s="303"/>
      <c r="AA19" s="24"/>
      <c r="AB19" s="150"/>
      <c r="AC19" s="150"/>
      <c r="AD19" s="150"/>
      <c r="AE19" s="150"/>
      <c r="AF19" s="150"/>
      <c r="AG19" s="150"/>
      <c r="AH19" s="150"/>
      <c r="AI19" s="261"/>
      <c r="AJ19" s="24">
        <f t="shared" si="0"/>
        <v>0</v>
      </c>
      <c r="AK19" s="65">
        <f t="shared" si="1"/>
        <v>0</v>
      </c>
      <c r="AL19" s="65">
        <f t="shared" si="2"/>
        <v>0</v>
      </c>
    </row>
    <row r="20" spans="1:38" ht="24" customHeight="1">
      <c r="A20" s="24">
        <f>IF('様式 A-1'!$AL$1="","",'様式 A-1'!$AL$1)</f>
      </c>
      <c r="B20" s="63"/>
      <c r="C20" s="64">
        <f t="shared" si="4"/>
      </c>
      <c r="D20" s="64">
        <f t="shared" si="3"/>
      </c>
      <c r="E20" s="30">
        <f>'様式 A-1'!$D$7</f>
        <v>0</v>
      </c>
      <c r="F20" s="30" t="e">
        <f>'様式 WA-1（集計作業用）'!$D$6</f>
        <v>#N/A</v>
      </c>
      <c r="G20" s="169"/>
      <c r="H20" s="24"/>
      <c r="I20" s="63" t="s">
        <v>104</v>
      </c>
      <c r="J20" s="42"/>
      <c r="K20" s="43"/>
      <c r="L20" s="42"/>
      <c r="M20" s="43"/>
      <c r="N20" s="24" t="s">
        <v>28</v>
      </c>
      <c r="O20" s="63"/>
      <c r="P20" s="207"/>
      <c r="Q20" s="24"/>
      <c r="R20" s="24"/>
      <c r="S20" s="24"/>
      <c r="T20" s="31"/>
      <c r="U20" s="24"/>
      <c r="V20" s="24"/>
      <c r="W20" s="24"/>
      <c r="X20" s="23"/>
      <c r="Y20" s="24">
        <f>IF(X20="","",DATEDIF(X20,'様式 A-1'!$G$2,"Y"))</f>
      </c>
      <c r="Z20" s="303"/>
      <c r="AA20" s="24"/>
      <c r="AB20" s="150"/>
      <c r="AC20" s="150"/>
      <c r="AD20" s="150"/>
      <c r="AE20" s="150"/>
      <c r="AF20" s="150"/>
      <c r="AG20" s="150"/>
      <c r="AH20" s="150"/>
      <c r="AI20" s="261"/>
      <c r="AJ20" s="24">
        <f t="shared" si="0"/>
        <v>0</v>
      </c>
      <c r="AK20" s="65">
        <f t="shared" si="1"/>
        <v>0</v>
      </c>
      <c r="AL20" s="65">
        <f t="shared" si="2"/>
        <v>0</v>
      </c>
    </row>
    <row r="21" spans="1:38" ht="24" customHeight="1">
      <c r="A21" s="24">
        <f>IF('様式 A-1'!$AL$1="","",'様式 A-1'!$AL$1)</f>
      </c>
      <c r="B21" s="63"/>
      <c r="C21" s="64">
        <f t="shared" si="4"/>
      </c>
      <c r="D21" s="64">
        <f t="shared" si="3"/>
      </c>
      <c r="E21" s="30">
        <f>'様式 A-1'!$D$7</f>
        <v>0</v>
      </c>
      <c r="F21" s="30" t="e">
        <f>'様式 WA-1（集計作業用）'!$D$6</f>
        <v>#N/A</v>
      </c>
      <c r="G21" s="169"/>
      <c r="H21" s="24"/>
      <c r="I21" s="63" t="s">
        <v>105</v>
      </c>
      <c r="J21" s="42"/>
      <c r="K21" s="43"/>
      <c r="L21" s="42"/>
      <c r="M21" s="43"/>
      <c r="N21" s="24" t="s">
        <v>28</v>
      </c>
      <c r="O21" s="63"/>
      <c r="P21" s="207"/>
      <c r="Q21" s="24"/>
      <c r="R21" s="24"/>
      <c r="S21" s="24"/>
      <c r="T21" s="31"/>
      <c r="U21" s="24"/>
      <c r="V21" s="24"/>
      <c r="W21" s="24"/>
      <c r="X21" s="23"/>
      <c r="Y21" s="24">
        <f>IF(X21="","",DATEDIF(X21,'様式 A-1'!$G$2,"Y"))</f>
      </c>
      <c r="Z21" s="303"/>
      <c r="AA21" s="24"/>
      <c r="AB21" s="150"/>
      <c r="AC21" s="150"/>
      <c r="AD21" s="150"/>
      <c r="AE21" s="150"/>
      <c r="AF21" s="150"/>
      <c r="AG21" s="150"/>
      <c r="AH21" s="150"/>
      <c r="AI21" s="261"/>
      <c r="AJ21" s="24">
        <f t="shared" si="0"/>
        <v>0</v>
      </c>
      <c r="AK21" s="65">
        <f t="shared" si="1"/>
        <v>0</v>
      </c>
      <c r="AL21" s="65">
        <f t="shared" si="2"/>
        <v>0</v>
      </c>
    </row>
    <row r="22" spans="1:38" ht="24" customHeight="1">
      <c r="A22" s="24">
        <f>IF('様式 A-1'!$AL$1="","",'様式 A-1'!$AL$1)</f>
      </c>
      <c r="B22" s="63"/>
      <c r="C22" s="64">
        <f t="shared" si="4"/>
      </c>
      <c r="D22" s="64">
        <f t="shared" si="3"/>
      </c>
      <c r="E22" s="30">
        <f>'様式 A-1'!$D$7</f>
        <v>0</v>
      </c>
      <c r="F22" s="30" t="e">
        <f>'様式 WA-1（集計作業用）'!$D$6</f>
        <v>#N/A</v>
      </c>
      <c r="G22" s="169"/>
      <c r="H22" s="24"/>
      <c r="I22" s="63" t="s">
        <v>106</v>
      </c>
      <c r="J22" s="42"/>
      <c r="K22" s="43"/>
      <c r="L22" s="42"/>
      <c r="M22" s="43"/>
      <c r="N22" s="24" t="s">
        <v>28</v>
      </c>
      <c r="O22" s="63"/>
      <c r="P22" s="207"/>
      <c r="Q22" s="24"/>
      <c r="R22" s="24"/>
      <c r="S22" s="24"/>
      <c r="T22" s="31"/>
      <c r="U22" s="24"/>
      <c r="V22" s="24"/>
      <c r="W22" s="24"/>
      <c r="X22" s="23"/>
      <c r="Y22" s="24">
        <f>IF(X22="","",DATEDIF(X22,'様式 A-1'!$G$2,"Y"))</f>
      </c>
      <c r="Z22" s="303"/>
      <c r="AA22" s="24"/>
      <c r="AB22" s="150"/>
      <c r="AC22" s="150"/>
      <c r="AD22" s="150"/>
      <c r="AE22" s="150"/>
      <c r="AF22" s="150"/>
      <c r="AG22" s="150"/>
      <c r="AH22" s="150"/>
      <c r="AI22" s="261"/>
      <c r="AJ22" s="24">
        <f t="shared" si="0"/>
        <v>0</v>
      </c>
      <c r="AK22" s="65">
        <f t="shared" si="1"/>
        <v>0</v>
      </c>
      <c r="AL22" s="65">
        <f t="shared" si="2"/>
        <v>0</v>
      </c>
    </row>
    <row r="23" spans="1:38" ht="24" customHeight="1">
      <c r="A23" s="24">
        <f>IF('様式 A-1'!$AL$1="","",'様式 A-1'!$AL$1)</f>
      </c>
      <c r="B23" s="63"/>
      <c r="C23" s="64">
        <f t="shared" si="4"/>
      </c>
      <c r="D23" s="64">
        <f t="shared" si="3"/>
      </c>
      <c r="E23" s="30">
        <f>'様式 A-1'!$D$7</f>
        <v>0</v>
      </c>
      <c r="F23" s="30" t="e">
        <f>'様式 WA-1（集計作業用）'!$D$6</f>
        <v>#N/A</v>
      </c>
      <c r="G23" s="169"/>
      <c r="H23" s="24"/>
      <c r="I23" s="63" t="s">
        <v>107</v>
      </c>
      <c r="J23" s="42"/>
      <c r="K23" s="43"/>
      <c r="L23" s="42"/>
      <c r="M23" s="43"/>
      <c r="N23" s="24" t="s">
        <v>28</v>
      </c>
      <c r="O23" s="63"/>
      <c r="P23" s="207"/>
      <c r="Q23" s="24"/>
      <c r="R23" s="24"/>
      <c r="S23" s="24"/>
      <c r="T23" s="31"/>
      <c r="U23" s="24"/>
      <c r="V23" s="24"/>
      <c r="W23" s="24"/>
      <c r="X23" s="23"/>
      <c r="Y23" s="24">
        <f>IF(X23="","",DATEDIF(X23,'様式 A-1'!$G$2,"Y"))</f>
      </c>
      <c r="Z23" s="303"/>
      <c r="AA23" s="24"/>
      <c r="AB23" s="150"/>
      <c r="AC23" s="150"/>
      <c r="AD23" s="150"/>
      <c r="AE23" s="150"/>
      <c r="AF23" s="150"/>
      <c r="AG23" s="150"/>
      <c r="AH23" s="150"/>
      <c r="AI23" s="261"/>
      <c r="AJ23" s="24">
        <f t="shared" si="0"/>
        <v>0</v>
      </c>
      <c r="AK23" s="65">
        <f t="shared" si="1"/>
        <v>0</v>
      </c>
      <c r="AL23" s="65">
        <f t="shared" si="2"/>
        <v>0</v>
      </c>
    </row>
    <row r="24" spans="1:38" ht="24" customHeight="1">
      <c r="A24" s="24">
        <f>IF('様式 A-1'!$AL$1="","",'様式 A-1'!$AL$1)</f>
      </c>
      <c r="B24" s="63"/>
      <c r="C24" s="64">
        <f t="shared" si="4"/>
      </c>
      <c r="D24" s="64">
        <f t="shared" si="3"/>
      </c>
      <c r="E24" s="30">
        <f>'様式 A-1'!$D$7</f>
        <v>0</v>
      </c>
      <c r="F24" s="30" t="e">
        <f>'様式 WA-1（集計作業用）'!$D$6</f>
        <v>#N/A</v>
      </c>
      <c r="G24" s="169"/>
      <c r="H24" s="24"/>
      <c r="I24" s="63" t="s">
        <v>108</v>
      </c>
      <c r="J24" s="42"/>
      <c r="K24" s="43"/>
      <c r="L24" s="42"/>
      <c r="M24" s="43"/>
      <c r="N24" s="24" t="s">
        <v>28</v>
      </c>
      <c r="O24" s="63"/>
      <c r="P24" s="207"/>
      <c r="Q24" s="24"/>
      <c r="R24" s="24"/>
      <c r="S24" s="24"/>
      <c r="T24" s="31"/>
      <c r="U24" s="24"/>
      <c r="V24" s="24"/>
      <c r="W24" s="24"/>
      <c r="X24" s="23"/>
      <c r="Y24" s="24">
        <f>IF(X24="","",DATEDIF(X24,'様式 A-1'!$G$2,"Y"))</f>
      </c>
      <c r="Z24" s="303"/>
      <c r="AA24" s="24"/>
      <c r="AB24" s="150"/>
      <c r="AC24" s="150"/>
      <c r="AD24" s="150"/>
      <c r="AE24" s="150"/>
      <c r="AF24" s="150"/>
      <c r="AG24" s="150"/>
      <c r="AH24" s="150"/>
      <c r="AI24" s="261"/>
      <c r="AJ24" s="24">
        <f t="shared" si="0"/>
        <v>0</v>
      </c>
      <c r="AK24" s="65">
        <f t="shared" si="1"/>
        <v>0</v>
      </c>
      <c r="AL24" s="65">
        <f t="shared" si="2"/>
        <v>0</v>
      </c>
    </row>
    <row r="25" spans="1:38" ht="24" customHeight="1">
      <c r="A25" s="24">
        <f>IF('様式 A-1'!$AL$1="","",'様式 A-1'!$AL$1)</f>
      </c>
      <c r="B25" s="63"/>
      <c r="C25" s="64">
        <f t="shared" si="4"/>
      </c>
      <c r="D25" s="64">
        <f t="shared" si="3"/>
      </c>
      <c r="E25" s="30">
        <f>'様式 A-1'!$D$7</f>
        <v>0</v>
      </c>
      <c r="F25" s="30" t="e">
        <f>'様式 WA-1（集計作業用）'!$D$6</f>
        <v>#N/A</v>
      </c>
      <c r="G25" s="169"/>
      <c r="H25" s="24"/>
      <c r="I25" s="63" t="s">
        <v>109</v>
      </c>
      <c r="J25" s="42"/>
      <c r="K25" s="43"/>
      <c r="L25" s="42"/>
      <c r="M25" s="43"/>
      <c r="N25" s="24" t="s">
        <v>28</v>
      </c>
      <c r="O25" s="63"/>
      <c r="P25" s="207"/>
      <c r="Q25" s="24"/>
      <c r="R25" s="24"/>
      <c r="S25" s="24"/>
      <c r="T25" s="31"/>
      <c r="U25" s="24"/>
      <c r="V25" s="24"/>
      <c r="W25" s="24"/>
      <c r="X25" s="23"/>
      <c r="Y25" s="24">
        <f>IF(X25="","",DATEDIF(X25,'様式 A-1'!$G$2,"Y"))</f>
      </c>
      <c r="Z25" s="303"/>
      <c r="AA25" s="24"/>
      <c r="AB25" s="150"/>
      <c r="AC25" s="150"/>
      <c r="AD25" s="150"/>
      <c r="AE25" s="150"/>
      <c r="AF25" s="150"/>
      <c r="AG25" s="150"/>
      <c r="AH25" s="150"/>
      <c r="AI25" s="261"/>
      <c r="AJ25" s="24">
        <f t="shared" si="0"/>
        <v>0</v>
      </c>
      <c r="AK25" s="65">
        <f t="shared" si="1"/>
        <v>0</v>
      </c>
      <c r="AL25" s="65">
        <f t="shared" si="2"/>
        <v>0</v>
      </c>
    </row>
    <row r="26" spans="1:38" ht="24" customHeight="1">
      <c r="A26" s="24">
        <f>IF('様式 A-1'!$AL$1="","",'様式 A-1'!$AL$1)</f>
      </c>
      <c r="B26" s="63"/>
      <c r="C26" s="64">
        <f t="shared" si="4"/>
      </c>
      <c r="D26" s="64">
        <f t="shared" si="3"/>
      </c>
      <c r="E26" s="30">
        <f>'様式 A-1'!$D$7</f>
        <v>0</v>
      </c>
      <c r="F26" s="30" t="e">
        <f>'様式 WA-1（集計作業用）'!$D$6</f>
        <v>#N/A</v>
      </c>
      <c r="G26" s="169"/>
      <c r="H26" s="24"/>
      <c r="I26" s="63" t="s">
        <v>110</v>
      </c>
      <c r="J26" s="42"/>
      <c r="K26" s="43"/>
      <c r="L26" s="42"/>
      <c r="M26" s="43"/>
      <c r="N26" s="24" t="s">
        <v>28</v>
      </c>
      <c r="O26" s="63"/>
      <c r="P26" s="207"/>
      <c r="Q26" s="24"/>
      <c r="R26" s="24"/>
      <c r="S26" s="24"/>
      <c r="T26" s="31"/>
      <c r="U26" s="24"/>
      <c r="V26" s="24"/>
      <c r="W26" s="24"/>
      <c r="X26" s="23"/>
      <c r="Y26" s="24">
        <f>IF(X26="","",DATEDIF(X26,'様式 A-1'!$G$2,"Y"))</f>
      </c>
      <c r="Z26" s="303"/>
      <c r="AA26" s="24"/>
      <c r="AB26" s="150"/>
      <c r="AC26" s="150"/>
      <c r="AD26" s="150"/>
      <c r="AE26" s="150"/>
      <c r="AF26" s="150"/>
      <c r="AG26" s="150"/>
      <c r="AH26" s="150"/>
      <c r="AI26" s="261"/>
      <c r="AJ26" s="24">
        <f t="shared" si="0"/>
        <v>0</v>
      </c>
      <c r="AK26" s="65">
        <f t="shared" si="1"/>
        <v>0</v>
      </c>
      <c r="AL26" s="65">
        <f t="shared" si="2"/>
        <v>0</v>
      </c>
    </row>
    <row r="27" spans="1:38" ht="24" customHeight="1">
      <c r="A27" s="24">
        <f>IF('様式 A-1'!$AL$1="","",'様式 A-1'!$AL$1)</f>
      </c>
      <c r="B27" s="63"/>
      <c r="C27" s="64">
        <f t="shared" si="4"/>
      </c>
      <c r="D27" s="64">
        <f t="shared" si="3"/>
      </c>
      <c r="E27" s="30">
        <f>'様式 A-1'!$D$7</f>
        <v>0</v>
      </c>
      <c r="F27" s="30" t="e">
        <f>'様式 WA-1（集計作業用）'!$D$6</f>
        <v>#N/A</v>
      </c>
      <c r="G27" s="169"/>
      <c r="H27" s="24"/>
      <c r="I27" s="63" t="s">
        <v>111</v>
      </c>
      <c r="J27" s="42"/>
      <c r="K27" s="43"/>
      <c r="L27" s="42"/>
      <c r="M27" s="43"/>
      <c r="N27" s="24" t="s">
        <v>28</v>
      </c>
      <c r="O27" s="63"/>
      <c r="P27" s="207"/>
      <c r="Q27" s="24"/>
      <c r="R27" s="24"/>
      <c r="S27" s="24"/>
      <c r="T27" s="31"/>
      <c r="U27" s="24"/>
      <c r="V27" s="24"/>
      <c r="W27" s="24"/>
      <c r="X27" s="23"/>
      <c r="Y27" s="24">
        <f>IF(X27="","",DATEDIF(X27,'様式 A-1'!$G$2,"Y"))</f>
      </c>
      <c r="Z27" s="303"/>
      <c r="AA27" s="24"/>
      <c r="AB27" s="150"/>
      <c r="AC27" s="150"/>
      <c r="AD27" s="150"/>
      <c r="AE27" s="150"/>
      <c r="AF27" s="150"/>
      <c r="AG27" s="150"/>
      <c r="AH27" s="150"/>
      <c r="AI27" s="261"/>
      <c r="AJ27" s="24">
        <f t="shared" si="0"/>
        <v>0</v>
      </c>
      <c r="AK27" s="65">
        <f t="shared" si="1"/>
        <v>0</v>
      </c>
      <c r="AL27" s="65">
        <f t="shared" si="2"/>
        <v>0</v>
      </c>
    </row>
    <row r="28" spans="1:38" ht="24" customHeight="1">
      <c r="A28" s="24">
        <f>IF('様式 A-1'!$AL$1="","",'様式 A-1'!$AL$1)</f>
      </c>
      <c r="B28" s="63"/>
      <c r="C28" s="64">
        <f t="shared" si="4"/>
      </c>
      <c r="D28" s="64">
        <f t="shared" si="3"/>
      </c>
      <c r="E28" s="30">
        <f>'様式 A-1'!$D$7</f>
        <v>0</v>
      </c>
      <c r="F28" s="30" t="e">
        <f>'様式 WA-1（集計作業用）'!$D$6</f>
        <v>#N/A</v>
      </c>
      <c r="G28" s="169"/>
      <c r="H28" s="24"/>
      <c r="I28" s="63" t="s">
        <v>112</v>
      </c>
      <c r="J28" s="42"/>
      <c r="K28" s="43"/>
      <c r="L28" s="42"/>
      <c r="M28" s="43"/>
      <c r="N28" s="24" t="s">
        <v>28</v>
      </c>
      <c r="O28" s="63"/>
      <c r="P28" s="207"/>
      <c r="Q28" s="24"/>
      <c r="R28" s="24"/>
      <c r="S28" s="24"/>
      <c r="T28" s="31"/>
      <c r="U28" s="24"/>
      <c r="V28" s="24"/>
      <c r="W28" s="24"/>
      <c r="X28" s="23"/>
      <c r="Y28" s="24">
        <f>IF(X28="","",DATEDIF(X28,'様式 A-1'!$G$2,"Y"))</f>
      </c>
      <c r="Z28" s="303"/>
      <c r="AA28" s="24"/>
      <c r="AB28" s="150"/>
      <c r="AC28" s="150"/>
      <c r="AD28" s="150"/>
      <c r="AE28" s="150"/>
      <c r="AF28" s="150"/>
      <c r="AG28" s="150"/>
      <c r="AH28" s="150"/>
      <c r="AI28" s="261"/>
      <c r="AJ28" s="24">
        <f t="shared" si="0"/>
        <v>0</v>
      </c>
      <c r="AK28" s="65">
        <f t="shared" si="1"/>
        <v>0</v>
      </c>
      <c r="AL28" s="65">
        <f t="shared" si="2"/>
        <v>0</v>
      </c>
    </row>
    <row r="29" spans="1:38" ht="24" customHeight="1">
      <c r="A29" s="24">
        <f>IF('様式 A-1'!$AL$1="","",'様式 A-1'!$AL$1)</f>
      </c>
      <c r="B29" s="63"/>
      <c r="C29" s="64">
        <f t="shared" si="4"/>
      </c>
      <c r="D29" s="64">
        <f t="shared" si="3"/>
      </c>
      <c r="E29" s="30">
        <f>'様式 A-1'!$D$7</f>
        <v>0</v>
      </c>
      <c r="F29" s="30" t="e">
        <f>'様式 WA-1（集計作業用）'!$D$6</f>
        <v>#N/A</v>
      </c>
      <c r="G29" s="169"/>
      <c r="H29" s="24"/>
      <c r="I29" s="63" t="s">
        <v>113</v>
      </c>
      <c r="J29" s="42"/>
      <c r="K29" s="43"/>
      <c r="L29" s="42"/>
      <c r="M29" s="43"/>
      <c r="N29" s="24" t="s">
        <v>28</v>
      </c>
      <c r="O29" s="63"/>
      <c r="P29" s="207"/>
      <c r="Q29" s="24"/>
      <c r="R29" s="24"/>
      <c r="S29" s="24"/>
      <c r="T29" s="31"/>
      <c r="U29" s="24"/>
      <c r="V29" s="24"/>
      <c r="W29" s="24"/>
      <c r="X29" s="23"/>
      <c r="Y29" s="24">
        <f>IF(X29="","",DATEDIF(X29,'様式 A-1'!$G$2,"Y"))</f>
      </c>
      <c r="Z29" s="303"/>
      <c r="AA29" s="24"/>
      <c r="AB29" s="150"/>
      <c r="AC29" s="150"/>
      <c r="AD29" s="150"/>
      <c r="AE29" s="150"/>
      <c r="AF29" s="150"/>
      <c r="AG29" s="150"/>
      <c r="AH29" s="150"/>
      <c r="AI29" s="261"/>
      <c r="AJ29" s="24">
        <f t="shared" si="0"/>
        <v>0</v>
      </c>
      <c r="AK29" s="65">
        <f t="shared" si="1"/>
        <v>0</v>
      </c>
      <c r="AL29" s="65">
        <f t="shared" si="2"/>
        <v>0</v>
      </c>
    </row>
    <row r="30" spans="1:38" ht="24" customHeight="1">
      <c r="A30" s="24">
        <f>IF('様式 A-1'!$AL$1="","",'様式 A-1'!$AL$1)</f>
      </c>
      <c r="B30" s="63"/>
      <c r="C30" s="64">
        <f t="shared" si="4"/>
      </c>
      <c r="D30" s="64">
        <f t="shared" si="3"/>
      </c>
      <c r="E30" s="30">
        <f>'様式 A-1'!$D$7</f>
        <v>0</v>
      </c>
      <c r="F30" s="30" t="e">
        <f>'様式 WA-1（集計作業用）'!$D$6</f>
        <v>#N/A</v>
      </c>
      <c r="G30" s="169"/>
      <c r="H30" s="24"/>
      <c r="I30" s="63" t="s">
        <v>114</v>
      </c>
      <c r="J30" s="42"/>
      <c r="K30" s="43"/>
      <c r="L30" s="42"/>
      <c r="M30" s="43"/>
      <c r="N30" s="24" t="s">
        <v>28</v>
      </c>
      <c r="O30" s="63"/>
      <c r="P30" s="207"/>
      <c r="Q30" s="24"/>
      <c r="R30" s="24"/>
      <c r="S30" s="24"/>
      <c r="T30" s="31"/>
      <c r="U30" s="24"/>
      <c r="V30" s="24"/>
      <c r="W30" s="24"/>
      <c r="X30" s="23"/>
      <c r="Y30" s="24">
        <f>IF(X30="","",DATEDIF(X30,'様式 A-1'!$G$2,"Y"))</f>
      </c>
      <c r="Z30" s="303"/>
      <c r="AA30" s="24"/>
      <c r="AB30" s="150"/>
      <c r="AC30" s="150"/>
      <c r="AD30" s="150"/>
      <c r="AE30" s="150"/>
      <c r="AF30" s="150"/>
      <c r="AG30" s="150"/>
      <c r="AH30" s="150"/>
      <c r="AI30" s="261"/>
      <c r="AJ30" s="24">
        <f t="shared" si="0"/>
        <v>0</v>
      </c>
      <c r="AK30" s="65">
        <f t="shared" si="1"/>
        <v>0</v>
      </c>
      <c r="AL30" s="65">
        <f t="shared" si="2"/>
        <v>0</v>
      </c>
    </row>
    <row r="31" spans="1:38" ht="24" customHeight="1">
      <c r="A31" s="24">
        <f>IF('様式 A-1'!$AL$1="","",'様式 A-1'!$AL$1)</f>
      </c>
      <c r="B31" s="63"/>
      <c r="C31" s="64">
        <f t="shared" si="4"/>
      </c>
      <c r="D31" s="64">
        <f t="shared" si="3"/>
      </c>
      <c r="E31" s="30">
        <f>'様式 A-1'!$D$7</f>
        <v>0</v>
      </c>
      <c r="F31" s="30" t="e">
        <f>'様式 WA-1（集計作業用）'!$D$6</f>
        <v>#N/A</v>
      </c>
      <c r="G31" s="169"/>
      <c r="H31" s="24"/>
      <c r="I31" s="63" t="s">
        <v>115</v>
      </c>
      <c r="J31" s="42"/>
      <c r="K31" s="43"/>
      <c r="L31" s="42"/>
      <c r="M31" s="43"/>
      <c r="N31" s="24" t="s">
        <v>28</v>
      </c>
      <c r="O31" s="63"/>
      <c r="P31" s="207"/>
      <c r="Q31" s="24"/>
      <c r="R31" s="24"/>
      <c r="S31" s="24"/>
      <c r="T31" s="31"/>
      <c r="U31" s="24"/>
      <c r="V31" s="24"/>
      <c r="W31" s="24"/>
      <c r="X31" s="23"/>
      <c r="Y31" s="24">
        <f>IF(X31="","",DATEDIF(X31,'様式 A-1'!$G$2,"Y"))</f>
      </c>
      <c r="Z31" s="303"/>
      <c r="AA31" s="24"/>
      <c r="AB31" s="150"/>
      <c r="AC31" s="150"/>
      <c r="AD31" s="150"/>
      <c r="AE31" s="150"/>
      <c r="AF31" s="150"/>
      <c r="AG31" s="150"/>
      <c r="AH31" s="150"/>
      <c r="AI31" s="261"/>
      <c r="AJ31" s="24">
        <f t="shared" si="0"/>
        <v>0</v>
      </c>
      <c r="AK31" s="65">
        <f t="shared" si="1"/>
        <v>0</v>
      </c>
      <c r="AL31" s="65">
        <f t="shared" si="2"/>
        <v>0</v>
      </c>
    </row>
    <row r="32" spans="1:38" ht="24" customHeight="1">
      <c r="A32" s="24">
        <f>IF('様式 A-1'!$AL$1="","",'様式 A-1'!$AL$1)</f>
      </c>
      <c r="B32" s="63"/>
      <c r="C32" s="64">
        <f t="shared" si="4"/>
      </c>
      <c r="D32" s="64">
        <f t="shared" si="3"/>
      </c>
      <c r="E32" s="30">
        <f>'様式 A-1'!$D$7</f>
        <v>0</v>
      </c>
      <c r="F32" s="30" t="e">
        <f>'様式 WA-1（集計作業用）'!$D$6</f>
        <v>#N/A</v>
      </c>
      <c r="G32" s="169"/>
      <c r="H32" s="24"/>
      <c r="I32" s="63" t="s">
        <v>116</v>
      </c>
      <c r="J32" s="42"/>
      <c r="K32" s="43"/>
      <c r="L32" s="42"/>
      <c r="M32" s="43"/>
      <c r="N32" s="24" t="s">
        <v>28</v>
      </c>
      <c r="O32" s="63"/>
      <c r="P32" s="207"/>
      <c r="Q32" s="24"/>
      <c r="R32" s="24"/>
      <c r="S32" s="24"/>
      <c r="T32" s="31"/>
      <c r="U32" s="24"/>
      <c r="V32" s="24"/>
      <c r="W32" s="24"/>
      <c r="X32" s="23"/>
      <c r="Y32" s="24">
        <f>IF(X32="","",DATEDIF(X32,'様式 A-1'!$G$2,"Y"))</f>
      </c>
      <c r="Z32" s="303"/>
      <c r="AA32" s="24"/>
      <c r="AB32" s="150"/>
      <c r="AC32" s="150"/>
      <c r="AD32" s="150"/>
      <c r="AE32" s="150"/>
      <c r="AF32" s="150"/>
      <c r="AG32" s="150"/>
      <c r="AH32" s="150"/>
      <c r="AI32" s="261"/>
      <c r="AJ32" s="24">
        <f t="shared" si="0"/>
        <v>0</v>
      </c>
      <c r="AK32" s="65">
        <f t="shared" si="1"/>
        <v>0</v>
      </c>
      <c r="AL32" s="65">
        <f t="shared" si="2"/>
        <v>0</v>
      </c>
    </row>
    <row r="33" spans="1:38" ht="24" customHeight="1">
      <c r="A33" s="24">
        <f>IF('様式 A-1'!$AL$1="","",'様式 A-1'!$AL$1)</f>
      </c>
      <c r="B33" s="63"/>
      <c r="C33" s="64">
        <f t="shared" si="4"/>
      </c>
      <c r="D33" s="64">
        <f t="shared" si="3"/>
      </c>
      <c r="E33" s="30">
        <f>'様式 A-1'!$D$7</f>
        <v>0</v>
      </c>
      <c r="F33" s="30" t="e">
        <f>'様式 WA-1（集計作業用）'!$D$6</f>
        <v>#N/A</v>
      </c>
      <c r="G33" s="169"/>
      <c r="H33" s="24"/>
      <c r="I33" s="63" t="s">
        <v>117</v>
      </c>
      <c r="J33" s="42"/>
      <c r="K33" s="43"/>
      <c r="L33" s="42"/>
      <c r="M33" s="43"/>
      <c r="N33" s="24" t="s">
        <v>28</v>
      </c>
      <c r="O33" s="63"/>
      <c r="P33" s="207"/>
      <c r="Q33" s="24"/>
      <c r="R33" s="24"/>
      <c r="S33" s="24"/>
      <c r="T33" s="31"/>
      <c r="U33" s="24"/>
      <c r="V33" s="24"/>
      <c r="W33" s="24"/>
      <c r="X33" s="23"/>
      <c r="Y33" s="24">
        <f>IF(X33="","",DATEDIF(X33,'様式 A-1'!$G$2,"Y"))</f>
      </c>
      <c r="Z33" s="303"/>
      <c r="AA33" s="24"/>
      <c r="AB33" s="150"/>
      <c r="AC33" s="150"/>
      <c r="AD33" s="150"/>
      <c r="AE33" s="150"/>
      <c r="AF33" s="150"/>
      <c r="AG33" s="150"/>
      <c r="AH33" s="150"/>
      <c r="AI33" s="261"/>
      <c r="AJ33" s="24">
        <f t="shared" si="0"/>
        <v>0</v>
      </c>
      <c r="AK33" s="65">
        <f t="shared" si="1"/>
        <v>0</v>
      </c>
      <c r="AL33" s="65">
        <f t="shared" si="2"/>
        <v>0</v>
      </c>
    </row>
    <row r="34" spans="1:38" ht="24" customHeight="1">
      <c r="A34" s="24">
        <f>IF('様式 A-1'!$AL$1="","",'様式 A-1'!$AL$1)</f>
      </c>
      <c r="B34" s="63"/>
      <c r="C34" s="64">
        <f t="shared" si="4"/>
      </c>
      <c r="D34" s="64">
        <f t="shared" si="3"/>
      </c>
      <c r="E34" s="30">
        <f>'様式 A-1'!$D$7</f>
        <v>0</v>
      </c>
      <c r="F34" s="30" t="e">
        <f>'様式 WA-1（集計作業用）'!$D$6</f>
        <v>#N/A</v>
      </c>
      <c r="G34" s="169"/>
      <c r="H34" s="24"/>
      <c r="I34" s="63" t="s">
        <v>118</v>
      </c>
      <c r="J34" s="42"/>
      <c r="K34" s="43"/>
      <c r="L34" s="42"/>
      <c r="M34" s="43"/>
      <c r="N34" s="24" t="s">
        <v>28</v>
      </c>
      <c r="O34" s="63"/>
      <c r="P34" s="207"/>
      <c r="Q34" s="24"/>
      <c r="R34" s="24"/>
      <c r="S34" s="24"/>
      <c r="T34" s="31"/>
      <c r="U34" s="24"/>
      <c r="V34" s="24"/>
      <c r="W34" s="24"/>
      <c r="X34" s="23"/>
      <c r="Y34" s="24">
        <f>IF(X34="","",DATEDIF(X34,'様式 A-1'!$G$2,"Y"))</f>
      </c>
      <c r="Z34" s="303"/>
      <c r="AA34" s="24"/>
      <c r="AB34" s="150"/>
      <c r="AC34" s="150"/>
      <c r="AD34" s="150"/>
      <c r="AE34" s="150"/>
      <c r="AF34" s="150"/>
      <c r="AG34" s="150"/>
      <c r="AH34" s="150"/>
      <c r="AI34" s="261"/>
      <c r="AJ34" s="24">
        <f t="shared" si="0"/>
        <v>0</v>
      </c>
      <c r="AK34" s="65">
        <f t="shared" si="1"/>
        <v>0</v>
      </c>
      <c r="AL34" s="65">
        <f t="shared" si="2"/>
        <v>0</v>
      </c>
    </row>
    <row r="35" spans="1:38" ht="24" customHeight="1">
      <c r="A35" s="24">
        <f>IF('様式 A-1'!$AL$1="","",'様式 A-1'!$AL$1)</f>
      </c>
      <c r="B35" s="63"/>
      <c r="C35" s="64">
        <f t="shared" si="4"/>
      </c>
      <c r="D35" s="64">
        <f t="shared" si="3"/>
      </c>
      <c r="E35" s="30">
        <f>'様式 A-1'!$D$7</f>
        <v>0</v>
      </c>
      <c r="F35" s="30" t="e">
        <f>'様式 WA-1（集計作業用）'!$D$6</f>
        <v>#N/A</v>
      </c>
      <c r="G35" s="169"/>
      <c r="H35" s="24"/>
      <c r="I35" s="63" t="s">
        <v>119</v>
      </c>
      <c r="J35" s="42"/>
      <c r="K35" s="43"/>
      <c r="L35" s="42"/>
      <c r="M35" s="43"/>
      <c r="N35" s="24" t="s">
        <v>28</v>
      </c>
      <c r="O35" s="63"/>
      <c r="P35" s="207"/>
      <c r="Q35" s="24"/>
      <c r="R35" s="24"/>
      <c r="S35" s="24"/>
      <c r="T35" s="31"/>
      <c r="U35" s="24"/>
      <c r="V35" s="24"/>
      <c r="W35" s="24"/>
      <c r="X35" s="23"/>
      <c r="Y35" s="24">
        <f>IF(X35="","",DATEDIF(X35,'様式 A-1'!$G$2,"Y"))</f>
      </c>
      <c r="Z35" s="303"/>
      <c r="AA35" s="24"/>
      <c r="AB35" s="150"/>
      <c r="AC35" s="150"/>
      <c r="AD35" s="150"/>
      <c r="AE35" s="150"/>
      <c r="AF35" s="150"/>
      <c r="AG35" s="150"/>
      <c r="AH35" s="150"/>
      <c r="AI35" s="261"/>
      <c r="AJ35" s="24">
        <f t="shared" si="0"/>
        <v>0</v>
      </c>
      <c r="AK35" s="65">
        <f t="shared" si="1"/>
        <v>0</v>
      </c>
      <c r="AL35" s="65">
        <f t="shared" si="2"/>
        <v>0</v>
      </c>
    </row>
    <row r="36" spans="1:38" ht="24" customHeight="1">
      <c r="A36" s="24">
        <f>IF('様式 A-1'!$AL$1="","",'様式 A-1'!$AL$1)</f>
      </c>
      <c r="B36" s="63"/>
      <c r="C36" s="64">
        <f t="shared" si="4"/>
      </c>
      <c r="D36" s="64">
        <f t="shared" si="3"/>
      </c>
      <c r="E36" s="30">
        <f>'様式 A-1'!$D$7</f>
        <v>0</v>
      </c>
      <c r="F36" s="30" t="e">
        <f>'様式 WA-1（集計作業用）'!$D$6</f>
        <v>#N/A</v>
      </c>
      <c r="G36" s="169"/>
      <c r="H36" s="24"/>
      <c r="I36" s="63" t="s">
        <v>120</v>
      </c>
      <c r="J36" s="42"/>
      <c r="K36" s="43"/>
      <c r="L36" s="42"/>
      <c r="M36" s="43"/>
      <c r="N36" s="24" t="s">
        <v>28</v>
      </c>
      <c r="O36" s="63"/>
      <c r="P36" s="207"/>
      <c r="Q36" s="24"/>
      <c r="R36" s="24"/>
      <c r="S36" s="24"/>
      <c r="T36" s="31"/>
      <c r="U36" s="24"/>
      <c r="V36" s="24"/>
      <c r="W36" s="24"/>
      <c r="X36" s="23"/>
      <c r="Y36" s="24">
        <f>IF(X36="","",DATEDIF(X36,'様式 A-1'!$G$2,"Y"))</f>
      </c>
      <c r="Z36" s="303"/>
      <c r="AA36" s="24"/>
      <c r="AB36" s="150"/>
      <c r="AC36" s="150"/>
      <c r="AD36" s="150"/>
      <c r="AE36" s="150"/>
      <c r="AF36" s="150"/>
      <c r="AG36" s="150"/>
      <c r="AH36" s="150"/>
      <c r="AI36" s="261"/>
      <c r="AJ36" s="24">
        <f t="shared" si="0"/>
        <v>0</v>
      </c>
      <c r="AK36" s="65">
        <f t="shared" si="1"/>
        <v>0</v>
      </c>
      <c r="AL36" s="65">
        <f t="shared" si="2"/>
        <v>0</v>
      </c>
    </row>
    <row r="37" spans="1:38" ht="24" customHeight="1">
      <c r="A37" s="24">
        <f>IF('様式 A-1'!$AL$1="","",'様式 A-1'!$AL$1)</f>
      </c>
      <c r="B37" s="63"/>
      <c r="C37" s="64">
        <f t="shared" si="4"/>
      </c>
      <c r="D37" s="64">
        <f t="shared" si="3"/>
      </c>
      <c r="E37" s="30">
        <f>'様式 A-1'!$D$7</f>
        <v>0</v>
      </c>
      <c r="F37" s="30" t="e">
        <f>'様式 WA-1（集計作業用）'!$D$6</f>
        <v>#N/A</v>
      </c>
      <c r="G37" s="169"/>
      <c r="H37" s="24"/>
      <c r="I37" s="63" t="s">
        <v>121</v>
      </c>
      <c r="J37" s="42"/>
      <c r="K37" s="43"/>
      <c r="L37" s="42"/>
      <c r="M37" s="43"/>
      <c r="N37" s="24" t="s">
        <v>28</v>
      </c>
      <c r="O37" s="63"/>
      <c r="P37" s="207"/>
      <c r="Q37" s="24"/>
      <c r="R37" s="24"/>
      <c r="S37" s="24"/>
      <c r="T37" s="31"/>
      <c r="U37" s="24"/>
      <c r="V37" s="24"/>
      <c r="W37" s="24"/>
      <c r="X37" s="23"/>
      <c r="Y37" s="24">
        <f>IF(X37="","",DATEDIF(X37,'様式 A-1'!$G$2,"Y"))</f>
      </c>
      <c r="Z37" s="303"/>
      <c r="AA37" s="24"/>
      <c r="AB37" s="150"/>
      <c r="AC37" s="150"/>
      <c r="AD37" s="150"/>
      <c r="AE37" s="150"/>
      <c r="AF37" s="150"/>
      <c r="AG37" s="150"/>
      <c r="AH37" s="150"/>
      <c r="AI37" s="261"/>
      <c r="AJ37" s="24">
        <f t="shared" si="0"/>
        <v>0</v>
      </c>
      <c r="AK37" s="65">
        <f t="shared" si="1"/>
        <v>0</v>
      </c>
      <c r="AL37" s="65">
        <f t="shared" si="2"/>
        <v>0</v>
      </c>
    </row>
    <row r="38" spans="1:38" ht="24" customHeight="1">
      <c r="A38" s="24">
        <f>IF('様式 A-1'!$AL$1="","",'様式 A-1'!$AL$1)</f>
      </c>
      <c r="B38" s="63"/>
      <c r="C38" s="64">
        <f t="shared" si="4"/>
      </c>
      <c r="D38" s="64">
        <f t="shared" si="3"/>
      </c>
      <c r="E38" s="30">
        <f>'様式 A-1'!$D$7</f>
        <v>0</v>
      </c>
      <c r="F38" s="30" t="e">
        <f>'様式 WA-1（集計作業用）'!$D$6</f>
        <v>#N/A</v>
      </c>
      <c r="G38" s="169"/>
      <c r="H38" s="24"/>
      <c r="I38" s="63" t="s">
        <v>122</v>
      </c>
      <c r="J38" s="42"/>
      <c r="K38" s="43"/>
      <c r="L38" s="42"/>
      <c r="M38" s="43"/>
      <c r="N38" s="24" t="s">
        <v>28</v>
      </c>
      <c r="O38" s="63"/>
      <c r="P38" s="207"/>
      <c r="Q38" s="24"/>
      <c r="R38" s="24"/>
      <c r="S38" s="24"/>
      <c r="T38" s="31"/>
      <c r="U38" s="24"/>
      <c r="V38" s="24"/>
      <c r="W38" s="24"/>
      <c r="X38" s="23"/>
      <c r="Y38" s="24">
        <f>IF(X38="","",DATEDIF(X38,'様式 A-1'!$G$2,"Y"))</f>
      </c>
      <c r="Z38" s="303"/>
      <c r="AA38" s="24"/>
      <c r="AB38" s="150"/>
      <c r="AC38" s="150"/>
      <c r="AD38" s="150"/>
      <c r="AE38" s="150"/>
      <c r="AF38" s="150"/>
      <c r="AG38" s="150"/>
      <c r="AH38" s="150"/>
      <c r="AI38" s="261"/>
      <c r="AJ38" s="24">
        <f t="shared" si="0"/>
        <v>0</v>
      </c>
      <c r="AK38" s="65">
        <f t="shared" si="1"/>
        <v>0</v>
      </c>
      <c r="AL38" s="65">
        <f t="shared" si="2"/>
        <v>0</v>
      </c>
    </row>
    <row r="39" spans="1:38" ht="24" customHeight="1">
      <c r="A39" s="24">
        <f>IF('様式 A-1'!$AL$1="","",'様式 A-1'!$AL$1)</f>
      </c>
      <c r="B39" s="63"/>
      <c r="C39" s="64">
        <f t="shared" si="4"/>
      </c>
      <c r="D39" s="64">
        <f t="shared" si="3"/>
      </c>
      <c r="E39" s="30">
        <f>'様式 A-1'!$D$7</f>
        <v>0</v>
      </c>
      <c r="F39" s="30" t="e">
        <f>'様式 WA-1（集計作業用）'!$D$6</f>
        <v>#N/A</v>
      </c>
      <c r="G39" s="169"/>
      <c r="H39" s="24"/>
      <c r="I39" s="63" t="s">
        <v>123</v>
      </c>
      <c r="J39" s="42"/>
      <c r="K39" s="43"/>
      <c r="L39" s="42"/>
      <c r="M39" s="43"/>
      <c r="N39" s="24" t="s">
        <v>28</v>
      </c>
      <c r="O39" s="63"/>
      <c r="P39" s="207"/>
      <c r="Q39" s="24"/>
      <c r="R39" s="24"/>
      <c r="S39" s="24"/>
      <c r="T39" s="31"/>
      <c r="U39" s="24"/>
      <c r="V39" s="24"/>
      <c r="W39" s="24"/>
      <c r="X39" s="23"/>
      <c r="Y39" s="24">
        <f>IF(X39="","",DATEDIF(X39,'様式 A-1'!$G$2,"Y"))</f>
      </c>
      <c r="Z39" s="303"/>
      <c r="AA39" s="24"/>
      <c r="AB39" s="150"/>
      <c r="AC39" s="150"/>
      <c r="AD39" s="150"/>
      <c r="AE39" s="150"/>
      <c r="AF39" s="150"/>
      <c r="AG39" s="150"/>
      <c r="AH39" s="150"/>
      <c r="AI39" s="261"/>
      <c r="AJ39" s="24">
        <f t="shared" si="0"/>
        <v>0</v>
      </c>
      <c r="AK39" s="65">
        <f t="shared" si="1"/>
        <v>0</v>
      </c>
      <c r="AL39" s="65">
        <f t="shared" si="2"/>
        <v>0</v>
      </c>
    </row>
    <row r="40" spans="1:38" ht="24" customHeight="1">
      <c r="A40" s="24">
        <f>IF('様式 A-1'!$AL$1="","",'様式 A-1'!$AL$1)</f>
      </c>
      <c r="B40" s="63"/>
      <c r="C40" s="64">
        <f t="shared" si="4"/>
      </c>
      <c r="D40" s="64">
        <f t="shared" si="3"/>
      </c>
      <c r="E40" s="30">
        <f>'様式 A-1'!$D$7</f>
        <v>0</v>
      </c>
      <c r="F40" s="30" t="e">
        <f>'様式 WA-1（集計作業用）'!$D$6</f>
        <v>#N/A</v>
      </c>
      <c r="G40" s="169"/>
      <c r="H40" s="24"/>
      <c r="I40" s="63" t="s">
        <v>124</v>
      </c>
      <c r="J40" s="42"/>
      <c r="K40" s="43"/>
      <c r="L40" s="42"/>
      <c r="M40" s="43"/>
      <c r="N40" s="24" t="s">
        <v>28</v>
      </c>
      <c r="O40" s="63"/>
      <c r="P40" s="207"/>
      <c r="Q40" s="24"/>
      <c r="R40" s="24"/>
      <c r="S40" s="24"/>
      <c r="T40" s="31"/>
      <c r="U40" s="24"/>
      <c r="V40" s="24"/>
      <c r="W40" s="24"/>
      <c r="X40" s="23"/>
      <c r="Y40" s="24">
        <f>IF(X40="","",DATEDIF(X40,'様式 A-1'!$G$2,"Y"))</f>
      </c>
      <c r="Z40" s="303"/>
      <c r="AA40" s="24"/>
      <c r="AB40" s="150"/>
      <c r="AC40" s="150"/>
      <c r="AD40" s="150"/>
      <c r="AE40" s="150"/>
      <c r="AF40" s="150"/>
      <c r="AG40" s="150"/>
      <c r="AH40" s="150"/>
      <c r="AI40" s="261"/>
      <c r="AJ40" s="24">
        <f aca="true" t="shared" si="5" ref="AJ40:AJ71">COUNT(AB40:AH40)</f>
        <v>0</v>
      </c>
      <c r="AK40" s="65">
        <f aca="true" t="shared" si="6" ref="AK40:AK111">IF(AJ40&lt;=$AQ$154,AJ40,$AQ$154)</f>
        <v>0</v>
      </c>
      <c r="AL40" s="65">
        <f aca="true" t="shared" si="7" ref="AL40:AL49">IF(AJ40&lt;=$AQ$154,0,AJ40-$AQ$154)</f>
        <v>0</v>
      </c>
    </row>
    <row r="41" spans="1:38" ht="24" customHeight="1">
      <c r="A41" s="24">
        <f>IF('様式 A-1'!$AL$1="","",'様式 A-1'!$AL$1)</f>
      </c>
      <c r="B41" s="63"/>
      <c r="C41" s="64">
        <f t="shared" si="4"/>
      </c>
      <c r="D41" s="64">
        <f t="shared" si="3"/>
      </c>
      <c r="E41" s="30">
        <f>'様式 A-1'!$D$7</f>
        <v>0</v>
      </c>
      <c r="F41" s="30" t="e">
        <f>'様式 WA-1（集計作業用）'!$D$6</f>
        <v>#N/A</v>
      </c>
      <c r="G41" s="169"/>
      <c r="H41" s="24"/>
      <c r="I41" s="63" t="s">
        <v>125</v>
      </c>
      <c r="J41" s="42"/>
      <c r="K41" s="43"/>
      <c r="L41" s="42"/>
      <c r="M41" s="43"/>
      <c r="N41" s="24" t="s">
        <v>28</v>
      </c>
      <c r="O41" s="63"/>
      <c r="P41" s="207"/>
      <c r="Q41" s="24"/>
      <c r="R41" s="24"/>
      <c r="S41" s="24"/>
      <c r="T41" s="31"/>
      <c r="U41" s="24"/>
      <c r="V41" s="24"/>
      <c r="W41" s="24"/>
      <c r="X41" s="23"/>
      <c r="Y41" s="24">
        <f>IF(X41="","",DATEDIF(X41,'様式 A-1'!$G$2,"Y"))</f>
      </c>
      <c r="Z41" s="303"/>
      <c r="AA41" s="24"/>
      <c r="AB41" s="150"/>
      <c r="AC41" s="150"/>
      <c r="AD41" s="150"/>
      <c r="AE41" s="150"/>
      <c r="AF41" s="150"/>
      <c r="AG41" s="150"/>
      <c r="AH41" s="150"/>
      <c r="AI41" s="261"/>
      <c r="AJ41" s="24">
        <f t="shared" si="5"/>
        <v>0</v>
      </c>
      <c r="AK41" s="65">
        <f t="shared" si="6"/>
        <v>0</v>
      </c>
      <c r="AL41" s="65">
        <f t="shared" si="7"/>
        <v>0</v>
      </c>
    </row>
    <row r="42" spans="1:38" ht="24" customHeight="1">
      <c r="A42" s="24">
        <f>IF('様式 A-1'!$AL$1="","",'様式 A-1'!$AL$1)</f>
      </c>
      <c r="B42" s="63"/>
      <c r="C42" s="64">
        <f t="shared" si="4"/>
      </c>
      <c r="D42" s="64">
        <f t="shared" si="3"/>
      </c>
      <c r="E42" s="30">
        <f>'様式 A-1'!$D$7</f>
        <v>0</v>
      </c>
      <c r="F42" s="30" t="e">
        <f>'様式 WA-1（集計作業用）'!$D$6</f>
        <v>#N/A</v>
      </c>
      <c r="G42" s="169"/>
      <c r="H42" s="24"/>
      <c r="I42" s="63" t="s">
        <v>126</v>
      </c>
      <c r="J42" s="42"/>
      <c r="K42" s="43"/>
      <c r="L42" s="42"/>
      <c r="M42" s="43"/>
      <c r="N42" s="24" t="s">
        <v>28</v>
      </c>
      <c r="O42" s="63"/>
      <c r="P42" s="207"/>
      <c r="Q42" s="24"/>
      <c r="R42" s="24"/>
      <c r="S42" s="24"/>
      <c r="T42" s="31"/>
      <c r="U42" s="24"/>
      <c r="V42" s="24"/>
      <c r="W42" s="24"/>
      <c r="X42" s="23"/>
      <c r="Y42" s="24">
        <f>IF(X42="","",DATEDIF(X42,'様式 A-1'!$G$2,"Y"))</f>
      </c>
      <c r="Z42" s="303"/>
      <c r="AA42" s="24"/>
      <c r="AB42" s="150"/>
      <c r="AC42" s="150"/>
      <c r="AD42" s="150"/>
      <c r="AE42" s="150"/>
      <c r="AF42" s="150"/>
      <c r="AG42" s="150"/>
      <c r="AH42" s="150"/>
      <c r="AI42" s="261"/>
      <c r="AJ42" s="24">
        <f t="shared" si="5"/>
        <v>0</v>
      </c>
      <c r="AK42" s="65">
        <f t="shared" si="6"/>
        <v>0</v>
      </c>
      <c r="AL42" s="65">
        <f t="shared" si="7"/>
        <v>0</v>
      </c>
    </row>
    <row r="43" spans="1:38" ht="24" customHeight="1">
      <c r="A43" s="24">
        <f>IF('様式 A-1'!$AL$1="","",'様式 A-1'!$AL$1)</f>
      </c>
      <c r="B43" s="63"/>
      <c r="C43" s="64">
        <f t="shared" si="4"/>
      </c>
      <c r="D43" s="64">
        <f t="shared" si="3"/>
      </c>
      <c r="E43" s="30">
        <f>'様式 A-1'!$D$7</f>
        <v>0</v>
      </c>
      <c r="F43" s="30" t="e">
        <f>'様式 WA-1（集計作業用）'!$D$6</f>
        <v>#N/A</v>
      </c>
      <c r="G43" s="169"/>
      <c r="H43" s="24"/>
      <c r="I43" s="63" t="s">
        <v>127</v>
      </c>
      <c r="J43" s="42"/>
      <c r="K43" s="43"/>
      <c r="L43" s="42"/>
      <c r="M43" s="43"/>
      <c r="N43" s="24" t="s">
        <v>28</v>
      </c>
      <c r="O43" s="63"/>
      <c r="P43" s="207"/>
      <c r="Q43" s="24"/>
      <c r="R43" s="24"/>
      <c r="S43" s="24"/>
      <c r="T43" s="31"/>
      <c r="U43" s="24"/>
      <c r="V43" s="24"/>
      <c r="W43" s="24"/>
      <c r="X43" s="23"/>
      <c r="Y43" s="24">
        <f>IF(X43="","",DATEDIF(X43,'様式 A-1'!$G$2,"Y"))</f>
      </c>
      <c r="Z43" s="303"/>
      <c r="AA43" s="24"/>
      <c r="AB43" s="150"/>
      <c r="AC43" s="150"/>
      <c r="AD43" s="150"/>
      <c r="AE43" s="150"/>
      <c r="AF43" s="150"/>
      <c r="AG43" s="150"/>
      <c r="AH43" s="150"/>
      <c r="AI43" s="261"/>
      <c r="AJ43" s="24">
        <f t="shared" si="5"/>
        <v>0</v>
      </c>
      <c r="AK43" s="65">
        <f t="shared" si="6"/>
        <v>0</v>
      </c>
      <c r="AL43" s="65">
        <f t="shared" si="7"/>
        <v>0</v>
      </c>
    </row>
    <row r="44" spans="1:38" ht="24" customHeight="1">
      <c r="A44" s="24">
        <f>IF('様式 A-1'!$AL$1="","",'様式 A-1'!$AL$1)</f>
      </c>
      <c r="B44" s="63"/>
      <c r="C44" s="64">
        <f t="shared" si="4"/>
      </c>
      <c r="D44" s="64">
        <f t="shared" si="3"/>
      </c>
      <c r="E44" s="30">
        <f>'様式 A-1'!$D$7</f>
        <v>0</v>
      </c>
      <c r="F44" s="30" t="e">
        <f>'様式 WA-1（集計作業用）'!$D$6</f>
        <v>#N/A</v>
      </c>
      <c r="G44" s="169"/>
      <c r="H44" s="24"/>
      <c r="I44" s="63" t="s">
        <v>128</v>
      </c>
      <c r="J44" s="42"/>
      <c r="K44" s="43"/>
      <c r="L44" s="42"/>
      <c r="M44" s="43"/>
      <c r="N44" s="24" t="s">
        <v>28</v>
      </c>
      <c r="O44" s="63"/>
      <c r="P44" s="207"/>
      <c r="Q44" s="24"/>
      <c r="R44" s="24"/>
      <c r="S44" s="24"/>
      <c r="T44" s="31"/>
      <c r="U44" s="24"/>
      <c r="V44" s="24"/>
      <c r="W44" s="24"/>
      <c r="X44" s="23"/>
      <c r="Y44" s="24">
        <f>IF(X44="","",DATEDIF(X44,'様式 A-1'!$G$2,"Y"))</f>
      </c>
      <c r="Z44" s="303"/>
      <c r="AA44" s="24"/>
      <c r="AB44" s="150"/>
      <c r="AC44" s="150"/>
      <c r="AD44" s="150"/>
      <c r="AE44" s="150"/>
      <c r="AF44" s="150"/>
      <c r="AG44" s="150"/>
      <c r="AH44" s="150"/>
      <c r="AI44" s="261"/>
      <c r="AJ44" s="24">
        <f t="shared" si="5"/>
        <v>0</v>
      </c>
      <c r="AK44" s="65">
        <f t="shared" si="6"/>
        <v>0</v>
      </c>
      <c r="AL44" s="65">
        <f t="shared" si="7"/>
        <v>0</v>
      </c>
    </row>
    <row r="45" spans="1:38" ht="24" customHeight="1">
      <c r="A45" s="24">
        <f>IF('様式 A-1'!$AL$1="","",'様式 A-1'!$AL$1)</f>
      </c>
      <c r="B45" s="63"/>
      <c r="C45" s="64">
        <f t="shared" si="4"/>
      </c>
      <c r="D45" s="64">
        <f t="shared" si="3"/>
      </c>
      <c r="E45" s="30">
        <f>'様式 A-1'!$D$7</f>
        <v>0</v>
      </c>
      <c r="F45" s="30" t="e">
        <f>'様式 WA-1（集計作業用）'!$D$6</f>
        <v>#N/A</v>
      </c>
      <c r="G45" s="169"/>
      <c r="H45" s="24"/>
      <c r="I45" s="63" t="s">
        <v>129</v>
      </c>
      <c r="J45" s="42"/>
      <c r="K45" s="43"/>
      <c r="L45" s="42"/>
      <c r="M45" s="43"/>
      <c r="N45" s="24" t="s">
        <v>28</v>
      </c>
      <c r="O45" s="63"/>
      <c r="P45" s="207"/>
      <c r="Q45" s="24"/>
      <c r="R45" s="24"/>
      <c r="S45" s="24"/>
      <c r="T45" s="31"/>
      <c r="U45" s="24"/>
      <c r="V45" s="24"/>
      <c r="W45" s="24"/>
      <c r="X45" s="23"/>
      <c r="Y45" s="24">
        <f>IF(X45="","",DATEDIF(X45,'様式 A-1'!$G$2,"Y"))</f>
      </c>
      <c r="Z45" s="303"/>
      <c r="AA45" s="24"/>
      <c r="AB45" s="150"/>
      <c r="AC45" s="150"/>
      <c r="AD45" s="150"/>
      <c r="AE45" s="150"/>
      <c r="AF45" s="150"/>
      <c r="AG45" s="150"/>
      <c r="AH45" s="150"/>
      <c r="AI45" s="261"/>
      <c r="AJ45" s="24">
        <f t="shared" si="5"/>
        <v>0</v>
      </c>
      <c r="AK45" s="65">
        <f t="shared" si="6"/>
        <v>0</v>
      </c>
      <c r="AL45" s="65">
        <f t="shared" si="7"/>
        <v>0</v>
      </c>
    </row>
    <row r="46" spans="1:38" ht="24" customHeight="1">
      <c r="A46" s="24">
        <f>IF('様式 A-1'!$AL$1="","",'様式 A-1'!$AL$1)</f>
      </c>
      <c r="B46" s="63"/>
      <c r="C46" s="64">
        <f t="shared" si="4"/>
      </c>
      <c r="D46" s="64">
        <f t="shared" si="3"/>
      </c>
      <c r="E46" s="30">
        <f>'様式 A-1'!$D$7</f>
        <v>0</v>
      </c>
      <c r="F46" s="30" t="e">
        <f>'様式 WA-1（集計作業用）'!$D$6</f>
        <v>#N/A</v>
      </c>
      <c r="G46" s="169"/>
      <c r="H46" s="24"/>
      <c r="I46" s="63" t="s">
        <v>130</v>
      </c>
      <c r="J46" s="42"/>
      <c r="K46" s="43"/>
      <c r="L46" s="42"/>
      <c r="M46" s="43"/>
      <c r="N46" s="24" t="s">
        <v>28</v>
      </c>
      <c r="O46" s="63"/>
      <c r="P46" s="207"/>
      <c r="Q46" s="24"/>
      <c r="R46" s="24"/>
      <c r="S46" s="24"/>
      <c r="T46" s="31"/>
      <c r="U46" s="24"/>
      <c r="V46" s="24"/>
      <c r="W46" s="24"/>
      <c r="X46" s="23"/>
      <c r="Y46" s="24">
        <f>IF(X46="","",DATEDIF(X46,'様式 A-1'!$G$2,"Y"))</f>
      </c>
      <c r="Z46" s="303"/>
      <c r="AA46" s="24"/>
      <c r="AB46" s="150"/>
      <c r="AC46" s="150"/>
      <c r="AD46" s="150"/>
      <c r="AE46" s="150"/>
      <c r="AF46" s="150"/>
      <c r="AG46" s="150"/>
      <c r="AH46" s="150"/>
      <c r="AI46" s="261"/>
      <c r="AJ46" s="24">
        <f t="shared" si="5"/>
        <v>0</v>
      </c>
      <c r="AK46" s="65">
        <f t="shared" si="6"/>
        <v>0</v>
      </c>
      <c r="AL46" s="65">
        <f t="shared" si="7"/>
        <v>0</v>
      </c>
    </row>
    <row r="47" spans="1:38" ht="24" customHeight="1">
      <c r="A47" s="24">
        <f>IF('様式 A-1'!$AL$1="","",'様式 A-1'!$AL$1)</f>
      </c>
      <c r="B47" s="63"/>
      <c r="C47" s="64">
        <f t="shared" si="4"/>
      </c>
      <c r="D47" s="64">
        <f t="shared" si="3"/>
      </c>
      <c r="E47" s="30">
        <f>'様式 A-1'!$D$7</f>
        <v>0</v>
      </c>
      <c r="F47" s="30" t="e">
        <f>'様式 WA-1（集計作業用）'!$D$6</f>
        <v>#N/A</v>
      </c>
      <c r="G47" s="169"/>
      <c r="H47" s="24"/>
      <c r="I47" s="63" t="s">
        <v>131</v>
      </c>
      <c r="J47" s="42"/>
      <c r="K47" s="43"/>
      <c r="L47" s="42"/>
      <c r="M47" s="43"/>
      <c r="N47" s="24" t="s">
        <v>28</v>
      </c>
      <c r="O47" s="63"/>
      <c r="P47" s="207"/>
      <c r="Q47" s="24"/>
      <c r="R47" s="24"/>
      <c r="S47" s="24"/>
      <c r="T47" s="31"/>
      <c r="U47" s="24"/>
      <c r="V47" s="24"/>
      <c r="W47" s="24"/>
      <c r="X47" s="23"/>
      <c r="Y47" s="24">
        <f>IF(X47="","",DATEDIF(X47,'様式 A-1'!$G$2,"Y"))</f>
      </c>
      <c r="Z47" s="303"/>
      <c r="AA47" s="24"/>
      <c r="AB47" s="150"/>
      <c r="AC47" s="150"/>
      <c r="AD47" s="150"/>
      <c r="AE47" s="150"/>
      <c r="AF47" s="150"/>
      <c r="AG47" s="150"/>
      <c r="AH47" s="150"/>
      <c r="AI47" s="261"/>
      <c r="AJ47" s="24">
        <f t="shared" si="5"/>
        <v>0</v>
      </c>
      <c r="AK47" s="65">
        <f t="shared" si="6"/>
        <v>0</v>
      </c>
      <c r="AL47" s="65">
        <f t="shared" si="7"/>
        <v>0</v>
      </c>
    </row>
    <row r="48" spans="1:38" ht="24" customHeight="1">
      <c r="A48" s="24">
        <f>IF('様式 A-1'!$AL$1="","",'様式 A-1'!$AL$1)</f>
      </c>
      <c r="B48" s="63"/>
      <c r="C48" s="64">
        <f t="shared" si="4"/>
      </c>
      <c r="D48" s="64">
        <f t="shared" si="3"/>
      </c>
      <c r="E48" s="30">
        <f>'様式 A-1'!$D$7</f>
        <v>0</v>
      </c>
      <c r="F48" s="30" t="e">
        <f>'様式 WA-1（集計作業用）'!$D$6</f>
        <v>#N/A</v>
      </c>
      <c r="G48" s="169"/>
      <c r="H48" s="24"/>
      <c r="I48" s="63" t="s">
        <v>132</v>
      </c>
      <c r="J48" s="42"/>
      <c r="K48" s="43"/>
      <c r="L48" s="42"/>
      <c r="M48" s="43"/>
      <c r="N48" s="24" t="s">
        <v>28</v>
      </c>
      <c r="O48" s="63"/>
      <c r="P48" s="207"/>
      <c r="Q48" s="24"/>
      <c r="R48" s="24"/>
      <c r="S48" s="24"/>
      <c r="T48" s="31"/>
      <c r="U48" s="24"/>
      <c r="V48" s="24"/>
      <c r="W48" s="24"/>
      <c r="X48" s="23"/>
      <c r="Y48" s="24">
        <f>IF(X48="","",DATEDIF(X48,'様式 A-1'!$G$2,"Y"))</f>
      </c>
      <c r="Z48" s="303"/>
      <c r="AA48" s="24"/>
      <c r="AB48" s="150"/>
      <c r="AC48" s="150"/>
      <c r="AD48" s="150"/>
      <c r="AE48" s="150"/>
      <c r="AF48" s="150"/>
      <c r="AG48" s="150"/>
      <c r="AH48" s="150"/>
      <c r="AI48" s="261"/>
      <c r="AJ48" s="24">
        <f t="shared" si="5"/>
        <v>0</v>
      </c>
      <c r="AK48" s="65">
        <f t="shared" si="6"/>
        <v>0</v>
      </c>
      <c r="AL48" s="65">
        <f t="shared" si="7"/>
        <v>0</v>
      </c>
    </row>
    <row r="49" spans="1:38" ht="24" customHeight="1">
      <c r="A49" s="24">
        <f>IF('様式 A-1'!$AL$1="","",'様式 A-1'!$AL$1)</f>
      </c>
      <c r="B49" s="63"/>
      <c r="C49" s="64">
        <f t="shared" si="4"/>
      </c>
      <c r="D49" s="64">
        <f t="shared" si="3"/>
      </c>
      <c r="E49" s="30">
        <f>'様式 A-1'!$D$7</f>
        <v>0</v>
      </c>
      <c r="F49" s="30" t="e">
        <f>'様式 WA-1（集計作業用）'!$D$6</f>
        <v>#N/A</v>
      </c>
      <c r="G49" s="169"/>
      <c r="H49" s="24"/>
      <c r="I49" s="63" t="s">
        <v>133</v>
      </c>
      <c r="J49" s="42"/>
      <c r="K49" s="43"/>
      <c r="L49" s="42"/>
      <c r="M49" s="43"/>
      <c r="N49" s="24" t="s">
        <v>28</v>
      </c>
      <c r="O49" s="63"/>
      <c r="P49" s="207"/>
      <c r="Q49" s="24"/>
      <c r="R49" s="24"/>
      <c r="S49" s="24"/>
      <c r="T49" s="31"/>
      <c r="U49" s="24"/>
      <c r="V49" s="24"/>
      <c r="W49" s="24"/>
      <c r="X49" s="23"/>
      <c r="Y49" s="24">
        <f>IF(X49="","",DATEDIF(X49,'様式 A-1'!$G$2,"Y"))</f>
      </c>
      <c r="Z49" s="303"/>
      <c r="AA49" s="24"/>
      <c r="AB49" s="150"/>
      <c r="AC49" s="150"/>
      <c r="AD49" s="150"/>
      <c r="AE49" s="150"/>
      <c r="AF49" s="150"/>
      <c r="AG49" s="150"/>
      <c r="AH49" s="150"/>
      <c r="AI49" s="261"/>
      <c r="AJ49" s="24">
        <f t="shared" si="5"/>
        <v>0</v>
      </c>
      <c r="AK49" s="65">
        <f t="shared" si="6"/>
        <v>0</v>
      </c>
      <c r="AL49" s="65">
        <f t="shared" si="7"/>
        <v>0</v>
      </c>
    </row>
    <row r="50" spans="1:38" ht="24" customHeight="1">
      <c r="A50" s="24">
        <f>IF('様式 A-1'!$AL$1="","",'様式 A-1'!$AL$1)</f>
      </c>
      <c r="B50" s="63"/>
      <c r="C50" s="64">
        <f aca="true" t="shared" si="8" ref="C50:C89">IF(J50="","",TRIM(J50&amp;"　"&amp;K50))</f>
      </c>
      <c r="D50" s="64">
        <f aca="true" t="shared" si="9" ref="D50:D89">IF(J50="","",ASC(TRIM(L50&amp;" "&amp;M50)))</f>
      </c>
      <c r="E50" s="30">
        <f>'様式 A-1'!$D$7</f>
        <v>0</v>
      </c>
      <c r="F50" s="30" t="e">
        <f>'様式 WA-1（集計作業用）'!$D$6</f>
        <v>#N/A</v>
      </c>
      <c r="G50" s="169"/>
      <c r="H50" s="24"/>
      <c r="I50" s="63" t="s">
        <v>134</v>
      </c>
      <c r="J50" s="42"/>
      <c r="K50" s="43"/>
      <c r="L50" s="42"/>
      <c r="M50" s="43"/>
      <c r="N50" s="24" t="s">
        <v>28</v>
      </c>
      <c r="O50" s="63"/>
      <c r="P50" s="207"/>
      <c r="Q50" s="24"/>
      <c r="R50" s="24"/>
      <c r="S50" s="24"/>
      <c r="T50" s="31"/>
      <c r="U50" s="24"/>
      <c r="V50" s="24"/>
      <c r="W50" s="24"/>
      <c r="X50" s="23"/>
      <c r="Y50" s="24">
        <f>IF(X50="","",DATEDIF(X50,'様式 A-1'!$G$2,"Y"))</f>
      </c>
      <c r="Z50" s="303"/>
      <c r="AA50" s="24"/>
      <c r="AB50" s="150"/>
      <c r="AC50" s="150"/>
      <c r="AD50" s="150"/>
      <c r="AE50" s="150"/>
      <c r="AF50" s="150"/>
      <c r="AG50" s="150"/>
      <c r="AH50" s="150"/>
      <c r="AI50" s="261"/>
      <c r="AJ50" s="24">
        <f t="shared" si="5"/>
        <v>0</v>
      </c>
      <c r="AK50" s="65">
        <f t="shared" si="6"/>
        <v>0</v>
      </c>
      <c r="AL50" s="65">
        <f aca="true" t="shared" si="10" ref="AL50:AL89">IF(AJ50&lt;=$AQ$154,0,AJ50-$AQ$154)</f>
        <v>0</v>
      </c>
    </row>
    <row r="51" spans="1:38" ht="24" customHeight="1">
      <c r="A51" s="24">
        <f>IF('様式 A-1'!$AL$1="","",'様式 A-1'!$AL$1)</f>
      </c>
      <c r="B51" s="63"/>
      <c r="C51" s="64">
        <f t="shared" si="8"/>
      </c>
      <c r="D51" s="64">
        <f t="shared" si="9"/>
      </c>
      <c r="E51" s="30">
        <f>'様式 A-1'!$D$7</f>
        <v>0</v>
      </c>
      <c r="F51" s="30" t="e">
        <f>'様式 WA-1（集計作業用）'!$D$6</f>
        <v>#N/A</v>
      </c>
      <c r="G51" s="169"/>
      <c r="H51" s="24"/>
      <c r="I51" s="63" t="s">
        <v>135</v>
      </c>
      <c r="J51" s="42"/>
      <c r="K51" s="43"/>
      <c r="L51" s="42"/>
      <c r="M51" s="43"/>
      <c r="N51" s="24" t="s">
        <v>28</v>
      </c>
      <c r="O51" s="63"/>
      <c r="P51" s="207"/>
      <c r="Q51" s="24"/>
      <c r="R51" s="24"/>
      <c r="S51" s="24"/>
      <c r="T51" s="31"/>
      <c r="U51" s="24"/>
      <c r="V51" s="24"/>
      <c r="W51" s="24"/>
      <c r="X51" s="23"/>
      <c r="Y51" s="24">
        <f>IF(X51="","",DATEDIF(X51,'様式 A-1'!$G$2,"Y"))</f>
      </c>
      <c r="Z51" s="303"/>
      <c r="AA51" s="24"/>
      <c r="AB51" s="150"/>
      <c r="AC51" s="150"/>
      <c r="AD51" s="150"/>
      <c r="AE51" s="150"/>
      <c r="AF51" s="150"/>
      <c r="AG51" s="150"/>
      <c r="AH51" s="150"/>
      <c r="AI51" s="261"/>
      <c r="AJ51" s="24">
        <f t="shared" si="5"/>
        <v>0</v>
      </c>
      <c r="AK51" s="65">
        <f t="shared" si="6"/>
        <v>0</v>
      </c>
      <c r="AL51" s="65">
        <f t="shared" si="10"/>
        <v>0</v>
      </c>
    </row>
    <row r="52" spans="1:38" ht="24" customHeight="1">
      <c r="A52" s="24">
        <f>IF('様式 A-1'!$AL$1="","",'様式 A-1'!$AL$1)</f>
      </c>
      <c r="B52" s="63"/>
      <c r="C52" s="64">
        <f t="shared" si="8"/>
      </c>
      <c r="D52" s="64">
        <f t="shared" si="9"/>
      </c>
      <c r="E52" s="30">
        <f>'様式 A-1'!$D$7</f>
        <v>0</v>
      </c>
      <c r="F52" s="30" t="e">
        <f>'様式 WA-1（集計作業用）'!$D$6</f>
        <v>#N/A</v>
      </c>
      <c r="G52" s="169"/>
      <c r="H52" s="24"/>
      <c r="I52" s="63" t="s">
        <v>136</v>
      </c>
      <c r="J52" s="42"/>
      <c r="K52" s="43"/>
      <c r="L52" s="42"/>
      <c r="M52" s="43"/>
      <c r="N52" s="24" t="s">
        <v>28</v>
      </c>
      <c r="O52" s="63"/>
      <c r="P52" s="207"/>
      <c r="Q52" s="24"/>
      <c r="R52" s="24"/>
      <c r="S52" s="24"/>
      <c r="T52" s="31"/>
      <c r="U52" s="24"/>
      <c r="V52" s="24"/>
      <c r="W52" s="24"/>
      <c r="X52" s="23"/>
      <c r="Y52" s="24">
        <f>IF(X52="","",DATEDIF(X52,'様式 A-1'!$G$2,"Y"))</f>
      </c>
      <c r="Z52" s="303"/>
      <c r="AA52" s="24"/>
      <c r="AB52" s="150"/>
      <c r="AC52" s="150"/>
      <c r="AD52" s="150"/>
      <c r="AE52" s="150"/>
      <c r="AF52" s="150"/>
      <c r="AG52" s="150"/>
      <c r="AH52" s="150"/>
      <c r="AI52" s="261"/>
      <c r="AJ52" s="24">
        <f t="shared" si="5"/>
        <v>0</v>
      </c>
      <c r="AK52" s="65">
        <f t="shared" si="6"/>
        <v>0</v>
      </c>
      <c r="AL52" s="65">
        <f t="shared" si="10"/>
        <v>0</v>
      </c>
    </row>
    <row r="53" spans="1:38" ht="24" customHeight="1">
      <c r="A53" s="24">
        <f>IF('様式 A-1'!$AL$1="","",'様式 A-1'!$AL$1)</f>
      </c>
      <c r="B53" s="63"/>
      <c r="C53" s="64">
        <f t="shared" si="8"/>
      </c>
      <c r="D53" s="64">
        <f t="shared" si="9"/>
      </c>
      <c r="E53" s="30">
        <f>'様式 A-1'!$D$7</f>
        <v>0</v>
      </c>
      <c r="F53" s="30" t="e">
        <f>'様式 WA-1（集計作業用）'!$D$6</f>
        <v>#N/A</v>
      </c>
      <c r="G53" s="169"/>
      <c r="H53" s="24"/>
      <c r="I53" s="63" t="s">
        <v>137</v>
      </c>
      <c r="J53" s="42"/>
      <c r="K53" s="43"/>
      <c r="L53" s="42"/>
      <c r="M53" s="43"/>
      <c r="N53" s="24" t="s">
        <v>28</v>
      </c>
      <c r="O53" s="63"/>
      <c r="P53" s="207"/>
      <c r="Q53" s="24"/>
      <c r="R53" s="24"/>
      <c r="S53" s="24"/>
      <c r="T53" s="31"/>
      <c r="U53" s="24"/>
      <c r="V53" s="24"/>
      <c r="W53" s="24"/>
      <c r="X53" s="23"/>
      <c r="Y53" s="24">
        <f>IF(X53="","",DATEDIF(X53,'様式 A-1'!$G$2,"Y"))</f>
      </c>
      <c r="Z53" s="303"/>
      <c r="AA53" s="24"/>
      <c r="AB53" s="150"/>
      <c r="AC53" s="150"/>
      <c r="AD53" s="150"/>
      <c r="AE53" s="150"/>
      <c r="AF53" s="150"/>
      <c r="AG53" s="150"/>
      <c r="AH53" s="150"/>
      <c r="AI53" s="261"/>
      <c r="AJ53" s="24">
        <f t="shared" si="5"/>
        <v>0</v>
      </c>
      <c r="AK53" s="65">
        <f t="shared" si="6"/>
        <v>0</v>
      </c>
      <c r="AL53" s="65">
        <f t="shared" si="10"/>
        <v>0</v>
      </c>
    </row>
    <row r="54" spans="1:38" ht="24" customHeight="1">
      <c r="A54" s="24">
        <f>IF('様式 A-1'!$AL$1="","",'様式 A-1'!$AL$1)</f>
      </c>
      <c r="B54" s="63"/>
      <c r="C54" s="64">
        <f t="shared" si="8"/>
      </c>
      <c r="D54" s="64">
        <f t="shared" si="9"/>
      </c>
      <c r="E54" s="30">
        <f>'様式 A-1'!$D$7</f>
        <v>0</v>
      </c>
      <c r="F54" s="30" t="e">
        <f>'様式 WA-1（集計作業用）'!$D$6</f>
        <v>#N/A</v>
      </c>
      <c r="G54" s="169"/>
      <c r="H54" s="24"/>
      <c r="I54" s="63" t="s">
        <v>138</v>
      </c>
      <c r="J54" s="42"/>
      <c r="K54" s="43"/>
      <c r="L54" s="42"/>
      <c r="M54" s="43"/>
      <c r="N54" s="24" t="s">
        <v>28</v>
      </c>
      <c r="O54" s="63"/>
      <c r="P54" s="207"/>
      <c r="Q54" s="24"/>
      <c r="R54" s="24"/>
      <c r="S54" s="24"/>
      <c r="T54" s="31"/>
      <c r="U54" s="24"/>
      <c r="V54" s="24"/>
      <c r="W54" s="24"/>
      <c r="X54" s="23"/>
      <c r="Y54" s="24">
        <f>IF(X54="","",DATEDIF(X54,'様式 A-1'!$G$2,"Y"))</f>
      </c>
      <c r="Z54" s="303"/>
      <c r="AA54" s="24"/>
      <c r="AB54" s="150"/>
      <c r="AC54" s="150"/>
      <c r="AD54" s="150"/>
      <c r="AE54" s="150"/>
      <c r="AF54" s="150"/>
      <c r="AG54" s="150"/>
      <c r="AH54" s="150"/>
      <c r="AI54" s="261"/>
      <c r="AJ54" s="24">
        <f t="shared" si="5"/>
        <v>0</v>
      </c>
      <c r="AK54" s="65">
        <f t="shared" si="6"/>
        <v>0</v>
      </c>
      <c r="AL54" s="65">
        <f t="shared" si="10"/>
        <v>0</v>
      </c>
    </row>
    <row r="55" spans="1:38" ht="24" customHeight="1">
      <c r="A55" s="24">
        <f>IF('様式 A-1'!$AL$1="","",'様式 A-1'!$AL$1)</f>
      </c>
      <c r="B55" s="63"/>
      <c r="C55" s="64">
        <f t="shared" si="8"/>
      </c>
      <c r="D55" s="64">
        <f t="shared" si="9"/>
      </c>
      <c r="E55" s="30">
        <f>'様式 A-1'!$D$7</f>
        <v>0</v>
      </c>
      <c r="F55" s="30" t="e">
        <f>'様式 WA-1（集計作業用）'!$D$6</f>
        <v>#N/A</v>
      </c>
      <c r="G55" s="169"/>
      <c r="H55" s="24"/>
      <c r="I55" s="63" t="s">
        <v>139</v>
      </c>
      <c r="J55" s="42"/>
      <c r="K55" s="43"/>
      <c r="L55" s="42"/>
      <c r="M55" s="43"/>
      <c r="N55" s="24" t="s">
        <v>28</v>
      </c>
      <c r="O55" s="63"/>
      <c r="P55" s="207"/>
      <c r="Q55" s="24"/>
      <c r="R55" s="24"/>
      <c r="S55" s="24"/>
      <c r="T55" s="31"/>
      <c r="U55" s="24"/>
      <c r="V55" s="24"/>
      <c r="W55" s="24"/>
      <c r="X55" s="23"/>
      <c r="Y55" s="24">
        <f>IF(X55="","",DATEDIF(X55,'様式 A-1'!$G$2,"Y"))</f>
      </c>
      <c r="Z55" s="303"/>
      <c r="AA55" s="24"/>
      <c r="AB55" s="150"/>
      <c r="AC55" s="150"/>
      <c r="AD55" s="150"/>
      <c r="AE55" s="150"/>
      <c r="AF55" s="150"/>
      <c r="AG55" s="150"/>
      <c r="AH55" s="150"/>
      <c r="AI55" s="261"/>
      <c r="AJ55" s="24">
        <f t="shared" si="5"/>
        <v>0</v>
      </c>
      <c r="AK55" s="65">
        <f t="shared" si="6"/>
        <v>0</v>
      </c>
      <c r="AL55" s="65">
        <f t="shared" si="10"/>
        <v>0</v>
      </c>
    </row>
    <row r="56" spans="1:38" ht="24" customHeight="1">
      <c r="A56" s="24">
        <f>IF('様式 A-1'!$AL$1="","",'様式 A-1'!$AL$1)</f>
      </c>
      <c r="B56" s="63"/>
      <c r="C56" s="64">
        <f t="shared" si="8"/>
      </c>
      <c r="D56" s="64">
        <f t="shared" si="9"/>
      </c>
      <c r="E56" s="30">
        <f>'様式 A-1'!$D$7</f>
        <v>0</v>
      </c>
      <c r="F56" s="30" t="e">
        <f>'様式 WA-1（集計作業用）'!$D$6</f>
        <v>#N/A</v>
      </c>
      <c r="G56" s="169"/>
      <c r="H56" s="24"/>
      <c r="I56" s="63" t="s">
        <v>140</v>
      </c>
      <c r="J56" s="42"/>
      <c r="K56" s="43"/>
      <c r="L56" s="42"/>
      <c r="M56" s="43"/>
      <c r="N56" s="24" t="s">
        <v>28</v>
      </c>
      <c r="O56" s="63"/>
      <c r="P56" s="207"/>
      <c r="Q56" s="24"/>
      <c r="R56" s="24"/>
      <c r="S56" s="24"/>
      <c r="T56" s="31"/>
      <c r="U56" s="24"/>
      <c r="V56" s="24"/>
      <c r="W56" s="24"/>
      <c r="X56" s="23"/>
      <c r="Y56" s="24">
        <f>IF(X56="","",DATEDIF(X56,'様式 A-1'!$G$2,"Y"))</f>
      </c>
      <c r="Z56" s="303"/>
      <c r="AA56" s="24"/>
      <c r="AB56" s="150"/>
      <c r="AC56" s="150"/>
      <c r="AD56" s="150"/>
      <c r="AE56" s="150"/>
      <c r="AF56" s="150"/>
      <c r="AG56" s="150"/>
      <c r="AH56" s="150"/>
      <c r="AI56" s="261"/>
      <c r="AJ56" s="24">
        <f t="shared" si="5"/>
        <v>0</v>
      </c>
      <c r="AK56" s="65">
        <f t="shared" si="6"/>
        <v>0</v>
      </c>
      <c r="AL56" s="65">
        <f t="shared" si="10"/>
        <v>0</v>
      </c>
    </row>
    <row r="57" spans="1:38" ht="24" customHeight="1">
      <c r="A57" s="24">
        <f>IF('様式 A-1'!$AL$1="","",'様式 A-1'!$AL$1)</f>
      </c>
      <c r="B57" s="63"/>
      <c r="C57" s="64">
        <f t="shared" si="8"/>
      </c>
      <c r="D57" s="64">
        <f t="shared" si="9"/>
      </c>
      <c r="E57" s="30">
        <f>'様式 A-1'!$D$7</f>
        <v>0</v>
      </c>
      <c r="F57" s="30" t="e">
        <f>'様式 WA-1（集計作業用）'!$D$6</f>
        <v>#N/A</v>
      </c>
      <c r="G57" s="169"/>
      <c r="H57" s="24"/>
      <c r="I57" s="63" t="s">
        <v>141</v>
      </c>
      <c r="J57" s="42"/>
      <c r="K57" s="43"/>
      <c r="L57" s="42"/>
      <c r="M57" s="43"/>
      <c r="N57" s="24" t="s">
        <v>28</v>
      </c>
      <c r="O57" s="63"/>
      <c r="P57" s="207"/>
      <c r="Q57" s="24"/>
      <c r="R57" s="24"/>
      <c r="S57" s="24"/>
      <c r="T57" s="31"/>
      <c r="U57" s="24"/>
      <c r="V57" s="24"/>
      <c r="W57" s="24"/>
      <c r="X57" s="23"/>
      <c r="Y57" s="24">
        <f>IF(X57="","",DATEDIF(X57,'様式 A-1'!$G$2,"Y"))</f>
      </c>
      <c r="Z57" s="303"/>
      <c r="AA57" s="24"/>
      <c r="AB57" s="150"/>
      <c r="AC57" s="150"/>
      <c r="AD57" s="150"/>
      <c r="AE57" s="150"/>
      <c r="AF57" s="150"/>
      <c r="AG57" s="150"/>
      <c r="AH57" s="150"/>
      <c r="AI57" s="261"/>
      <c r="AJ57" s="24">
        <f t="shared" si="5"/>
        <v>0</v>
      </c>
      <c r="AK57" s="65">
        <f t="shared" si="6"/>
        <v>0</v>
      </c>
      <c r="AL57" s="65">
        <f t="shared" si="10"/>
        <v>0</v>
      </c>
    </row>
    <row r="58" spans="1:38" ht="24" customHeight="1">
      <c r="A58" s="24">
        <f>IF('様式 A-1'!$AL$1="","",'様式 A-1'!$AL$1)</f>
      </c>
      <c r="B58" s="63"/>
      <c r="C58" s="64">
        <f t="shared" si="8"/>
      </c>
      <c r="D58" s="64">
        <f t="shared" si="9"/>
      </c>
      <c r="E58" s="30">
        <f>'様式 A-1'!$D$7</f>
        <v>0</v>
      </c>
      <c r="F58" s="30" t="e">
        <f>'様式 WA-1（集計作業用）'!$D$6</f>
        <v>#N/A</v>
      </c>
      <c r="G58" s="169"/>
      <c r="H58" s="24"/>
      <c r="I58" s="63" t="s">
        <v>142</v>
      </c>
      <c r="J58" s="42"/>
      <c r="K58" s="43"/>
      <c r="L58" s="42"/>
      <c r="M58" s="43"/>
      <c r="N58" s="24" t="s">
        <v>28</v>
      </c>
      <c r="O58" s="63"/>
      <c r="P58" s="207"/>
      <c r="Q58" s="24"/>
      <c r="R58" s="24"/>
      <c r="S58" s="24"/>
      <c r="T58" s="31"/>
      <c r="U58" s="24"/>
      <c r="V58" s="24"/>
      <c r="W58" s="24"/>
      <c r="X58" s="23"/>
      <c r="Y58" s="24">
        <f>IF(X58="","",DATEDIF(X58,'様式 A-1'!$G$2,"Y"))</f>
      </c>
      <c r="Z58" s="303"/>
      <c r="AA58" s="24"/>
      <c r="AB58" s="150"/>
      <c r="AC58" s="150"/>
      <c r="AD58" s="150"/>
      <c r="AE58" s="150"/>
      <c r="AF58" s="150"/>
      <c r="AG58" s="150"/>
      <c r="AH58" s="150"/>
      <c r="AI58" s="261"/>
      <c r="AJ58" s="24">
        <f t="shared" si="5"/>
        <v>0</v>
      </c>
      <c r="AK58" s="65">
        <f t="shared" si="6"/>
        <v>0</v>
      </c>
      <c r="AL58" s="65">
        <f t="shared" si="10"/>
        <v>0</v>
      </c>
    </row>
    <row r="59" spans="1:38" ht="24" customHeight="1">
      <c r="A59" s="24">
        <f>IF('様式 A-1'!$AL$1="","",'様式 A-1'!$AL$1)</f>
      </c>
      <c r="B59" s="63"/>
      <c r="C59" s="64">
        <f t="shared" si="8"/>
      </c>
      <c r="D59" s="64">
        <f t="shared" si="9"/>
      </c>
      <c r="E59" s="30">
        <f>'様式 A-1'!$D$7</f>
        <v>0</v>
      </c>
      <c r="F59" s="30" t="e">
        <f>'様式 WA-1（集計作業用）'!$D$6</f>
        <v>#N/A</v>
      </c>
      <c r="G59" s="169"/>
      <c r="H59" s="24"/>
      <c r="I59" s="63" t="s">
        <v>143</v>
      </c>
      <c r="J59" s="42"/>
      <c r="K59" s="43"/>
      <c r="L59" s="42"/>
      <c r="M59" s="43"/>
      <c r="N59" s="24" t="s">
        <v>28</v>
      </c>
      <c r="O59" s="63"/>
      <c r="P59" s="207"/>
      <c r="Q59" s="24"/>
      <c r="R59" s="24"/>
      <c r="S59" s="24"/>
      <c r="T59" s="31"/>
      <c r="U59" s="24"/>
      <c r="V59" s="24"/>
      <c r="W59" s="24"/>
      <c r="X59" s="23"/>
      <c r="Y59" s="24">
        <f>IF(X59="","",DATEDIF(X59,'様式 A-1'!$G$2,"Y"))</f>
      </c>
      <c r="Z59" s="303"/>
      <c r="AA59" s="24"/>
      <c r="AB59" s="150"/>
      <c r="AC59" s="150"/>
      <c r="AD59" s="150"/>
      <c r="AE59" s="150"/>
      <c r="AF59" s="150"/>
      <c r="AG59" s="150"/>
      <c r="AH59" s="150"/>
      <c r="AI59" s="261"/>
      <c r="AJ59" s="24">
        <f t="shared" si="5"/>
        <v>0</v>
      </c>
      <c r="AK59" s="65">
        <f t="shared" si="6"/>
        <v>0</v>
      </c>
      <c r="AL59" s="65">
        <f t="shared" si="10"/>
        <v>0</v>
      </c>
    </row>
    <row r="60" spans="1:38" ht="24" customHeight="1">
      <c r="A60" s="24">
        <f>IF('様式 A-1'!$AL$1="","",'様式 A-1'!$AL$1)</f>
      </c>
      <c r="B60" s="63"/>
      <c r="C60" s="64">
        <f t="shared" si="8"/>
      </c>
      <c r="D60" s="64">
        <f t="shared" si="9"/>
      </c>
      <c r="E60" s="30">
        <f>'様式 A-1'!$D$7</f>
        <v>0</v>
      </c>
      <c r="F60" s="30" t="e">
        <f>'様式 WA-1（集計作業用）'!$D$6</f>
        <v>#N/A</v>
      </c>
      <c r="G60" s="169"/>
      <c r="H60" s="24"/>
      <c r="I60" s="63" t="s">
        <v>144</v>
      </c>
      <c r="J60" s="42"/>
      <c r="K60" s="43"/>
      <c r="L60" s="42"/>
      <c r="M60" s="43"/>
      <c r="N60" s="24" t="s">
        <v>28</v>
      </c>
      <c r="O60" s="63"/>
      <c r="P60" s="207"/>
      <c r="Q60" s="24"/>
      <c r="R60" s="24"/>
      <c r="S60" s="24"/>
      <c r="T60" s="31"/>
      <c r="U60" s="24"/>
      <c r="V60" s="24"/>
      <c r="W60" s="24"/>
      <c r="X60" s="23"/>
      <c r="Y60" s="24">
        <f>IF(X60="","",DATEDIF(X60,'様式 A-1'!$G$2,"Y"))</f>
      </c>
      <c r="Z60" s="303"/>
      <c r="AA60" s="24"/>
      <c r="AB60" s="150"/>
      <c r="AC60" s="150"/>
      <c r="AD60" s="150"/>
      <c r="AE60" s="150"/>
      <c r="AF60" s="150"/>
      <c r="AG60" s="150"/>
      <c r="AH60" s="150"/>
      <c r="AI60" s="261"/>
      <c r="AJ60" s="24">
        <f t="shared" si="5"/>
        <v>0</v>
      </c>
      <c r="AK60" s="65">
        <f t="shared" si="6"/>
        <v>0</v>
      </c>
      <c r="AL60" s="65">
        <f t="shared" si="10"/>
        <v>0</v>
      </c>
    </row>
    <row r="61" spans="1:38" ht="24" customHeight="1">
      <c r="A61" s="24">
        <f>IF('様式 A-1'!$AL$1="","",'様式 A-1'!$AL$1)</f>
      </c>
      <c r="B61" s="63"/>
      <c r="C61" s="64">
        <f t="shared" si="8"/>
      </c>
      <c r="D61" s="64">
        <f t="shared" si="9"/>
      </c>
      <c r="E61" s="30">
        <f>'様式 A-1'!$D$7</f>
        <v>0</v>
      </c>
      <c r="F61" s="30" t="e">
        <f>'様式 WA-1（集計作業用）'!$D$6</f>
        <v>#N/A</v>
      </c>
      <c r="G61" s="169"/>
      <c r="H61" s="24"/>
      <c r="I61" s="63" t="s">
        <v>145</v>
      </c>
      <c r="J61" s="42"/>
      <c r="K61" s="43"/>
      <c r="L61" s="42"/>
      <c r="M61" s="43"/>
      <c r="N61" s="24" t="s">
        <v>28</v>
      </c>
      <c r="O61" s="63"/>
      <c r="P61" s="207"/>
      <c r="Q61" s="24"/>
      <c r="R61" s="24"/>
      <c r="S61" s="24"/>
      <c r="T61" s="31"/>
      <c r="U61" s="24"/>
      <c r="V61" s="24"/>
      <c r="W61" s="24"/>
      <c r="X61" s="23"/>
      <c r="Y61" s="24">
        <f>IF(X61="","",DATEDIF(X61,'様式 A-1'!$G$2,"Y"))</f>
      </c>
      <c r="Z61" s="303"/>
      <c r="AA61" s="24"/>
      <c r="AB61" s="150"/>
      <c r="AC61" s="150"/>
      <c r="AD61" s="150"/>
      <c r="AE61" s="150"/>
      <c r="AF61" s="150"/>
      <c r="AG61" s="150"/>
      <c r="AH61" s="150"/>
      <c r="AI61" s="261"/>
      <c r="AJ61" s="24">
        <f t="shared" si="5"/>
        <v>0</v>
      </c>
      <c r="AK61" s="65">
        <f t="shared" si="6"/>
        <v>0</v>
      </c>
      <c r="AL61" s="65">
        <f t="shared" si="10"/>
        <v>0</v>
      </c>
    </row>
    <row r="62" spans="1:38" ht="24" customHeight="1">
      <c r="A62" s="24">
        <f>IF('様式 A-1'!$AL$1="","",'様式 A-1'!$AL$1)</f>
      </c>
      <c r="B62" s="63"/>
      <c r="C62" s="64">
        <f t="shared" si="8"/>
      </c>
      <c r="D62" s="64">
        <f t="shared" si="9"/>
      </c>
      <c r="E62" s="30">
        <f>'様式 A-1'!$D$7</f>
        <v>0</v>
      </c>
      <c r="F62" s="30" t="e">
        <f>'様式 WA-1（集計作業用）'!$D$6</f>
        <v>#N/A</v>
      </c>
      <c r="G62" s="169"/>
      <c r="H62" s="24"/>
      <c r="I62" s="63" t="s">
        <v>146</v>
      </c>
      <c r="J62" s="42"/>
      <c r="K62" s="43"/>
      <c r="L62" s="42"/>
      <c r="M62" s="43"/>
      <c r="N62" s="24" t="s">
        <v>28</v>
      </c>
      <c r="O62" s="63"/>
      <c r="P62" s="207"/>
      <c r="Q62" s="24"/>
      <c r="R62" s="24"/>
      <c r="S62" s="24"/>
      <c r="T62" s="31"/>
      <c r="U62" s="24"/>
      <c r="V62" s="24"/>
      <c r="W62" s="24"/>
      <c r="X62" s="23"/>
      <c r="Y62" s="24">
        <f>IF(X62="","",DATEDIF(X62,'様式 A-1'!$G$2,"Y"))</f>
      </c>
      <c r="Z62" s="303"/>
      <c r="AA62" s="24"/>
      <c r="AB62" s="150"/>
      <c r="AC62" s="150"/>
      <c r="AD62" s="150"/>
      <c r="AE62" s="150"/>
      <c r="AF62" s="150"/>
      <c r="AG62" s="150"/>
      <c r="AH62" s="150"/>
      <c r="AI62" s="261"/>
      <c r="AJ62" s="24">
        <f t="shared" si="5"/>
        <v>0</v>
      </c>
      <c r="AK62" s="65">
        <f t="shared" si="6"/>
        <v>0</v>
      </c>
      <c r="AL62" s="65">
        <f t="shared" si="10"/>
        <v>0</v>
      </c>
    </row>
    <row r="63" spans="1:38" ht="24" customHeight="1">
      <c r="A63" s="24">
        <f>IF('様式 A-1'!$AL$1="","",'様式 A-1'!$AL$1)</f>
      </c>
      <c r="B63" s="63"/>
      <c r="C63" s="64">
        <f t="shared" si="8"/>
      </c>
      <c r="D63" s="64">
        <f t="shared" si="9"/>
      </c>
      <c r="E63" s="30">
        <f>'様式 A-1'!$D$7</f>
        <v>0</v>
      </c>
      <c r="F63" s="30" t="e">
        <f>'様式 WA-1（集計作業用）'!$D$6</f>
        <v>#N/A</v>
      </c>
      <c r="G63" s="169"/>
      <c r="H63" s="24"/>
      <c r="I63" s="63" t="s">
        <v>147</v>
      </c>
      <c r="J63" s="42"/>
      <c r="K63" s="43"/>
      <c r="L63" s="42"/>
      <c r="M63" s="43"/>
      <c r="N63" s="24" t="s">
        <v>28</v>
      </c>
      <c r="O63" s="63"/>
      <c r="P63" s="207"/>
      <c r="Q63" s="24"/>
      <c r="R63" s="24"/>
      <c r="S63" s="24"/>
      <c r="T63" s="31"/>
      <c r="U63" s="24"/>
      <c r="V63" s="24"/>
      <c r="W63" s="24"/>
      <c r="X63" s="23"/>
      <c r="Y63" s="24">
        <f>IF(X63="","",DATEDIF(X63,'様式 A-1'!$G$2,"Y"))</f>
      </c>
      <c r="Z63" s="303"/>
      <c r="AA63" s="24"/>
      <c r="AB63" s="150"/>
      <c r="AC63" s="150"/>
      <c r="AD63" s="150"/>
      <c r="AE63" s="150"/>
      <c r="AF63" s="150"/>
      <c r="AG63" s="150"/>
      <c r="AH63" s="150"/>
      <c r="AI63" s="261"/>
      <c r="AJ63" s="24">
        <f t="shared" si="5"/>
        <v>0</v>
      </c>
      <c r="AK63" s="65">
        <f t="shared" si="6"/>
        <v>0</v>
      </c>
      <c r="AL63" s="65">
        <f t="shared" si="10"/>
        <v>0</v>
      </c>
    </row>
    <row r="64" spans="1:38" ht="24" customHeight="1">
      <c r="A64" s="24">
        <f>IF('様式 A-1'!$AL$1="","",'様式 A-1'!$AL$1)</f>
      </c>
      <c r="B64" s="63"/>
      <c r="C64" s="64">
        <f t="shared" si="8"/>
      </c>
      <c r="D64" s="64">
        <f t="shared" si="9"/>
      </c>
      <c r="E64" s="30">
        <f>'様式 A-1'!$D$7</f>
        <v>0</v>
      </c>
      <c r="F64" s="30" t="e">
        <f>'様式 WA-1（集計作業用）'!$D$6</f>
        <v>#N/A</v>
      </c>
      <c r="G64" s="169"/>
      <c r="H64" s="24"/>
      <c r="I64" s="63" t="s">
        <v>148</v>
      </c>
      <c r="J64" s="42"/>
      <c r="K64" s="43"/>
      <c r="L64" s="42"/>
      <c r="M64" s="43"/>
      <c r="N64" s="24" t="s">
        <v>28</v>
      </c>
      <c r="O64" s="63"/>
      <c r="P64" s="207"/>
      <c r="Q64" s="24"/>
      <c r="R64" s="24"/>
      <c r="S64" s="24"/>
      <c r="T64" s="31"/>
      <c r="U64" s="24"/>
      <c r="V64" s="24"/>
      <c r="W64" s="24"/>
      <c r="X64" s="23"/>
      <c r="Y64" s="24">
        <f>IF(X64="","",DATEDIF(X64,'様式 A-1'!$G$2,"Y"))</f>
      </c>
      <c r="Z64" s="303"/>
      <c r="AA64" s="24"/>
      <c r="AB64" s="150"/>
      <c r="AC64" s="150"/>
      <c r="AD64" s="150"/>
      <c r="AE64" s="150"/>
      <c r="AF64" s="150"/>
      <c r="AG64" s="150"/>
      <c r="AH64" s="150"/>
      <c r="AI64" s="261"/>
      <c r="AJ64" s="24">
        <f t="shared" si="5"/>
        <v>0</v>
      </c>
      <c r="AK64" s="65">
        <f t="shared" si="6"/>
        <v>0</v>
      </c>
      <c r="AL64" s="65">
        <f t="shared" si="10"/>
        <v>0</v>
      </c>
    </row>
    <row r="65" spans="1:38" ht="24" customHeight="1">
      <c r="A65" s="24">
        <f>IF('様式 A-1'!$AL$1="","",'様式 A-1'!$AL$1)</f>
      </c>
      <c r="B65" s="63"/>
      <c r="C65" s="64">
        <f t="shared" si="8"/>
      </c>
      <c r="D65" s="64">
        <f t="shared" si="9"/>
      </c>
      <c r="E65" s="30">
        <f>'様式 A-1'!$D$7</f>
        <v>0</v>
      </c>
      <c r="F65" s="30" t="e">
        <f>'様式 WA-1（集計作業用）'!$D$6</f>
        <v>#N/A</v>
      </c>
      <c r="G65" s="169"/>
      <c r="H65" s="24"/>
      <c r="I65" s="63" t="s">
        <v>149</v>
      </c>
      <c r="J65" s="42"/>
      <c r="K65" s="43"/>
      <c r="L65" s="42"/>
      <c r="M65" s="43"/>
      <c r="N65" s="24" t="s">
        <v>28</v>
      </c>
      <c r="O65" s="63"/>
      <c r="P65" s="207"/>
      <c r="Q65" s="24"/>
      <c r="R65" s="24"/>
      <c r="S65" s="24"/>
      <c r="T65" s="31"/>
      <c r="U65" s="24"/>
      <c r="V65" s="24"/>
      <c r="W65" s="24"/>
      <c r="X65" s="23"/>
      <c r="Y65" s="24">
        <f>IF(X65="","",DATEDIF(X65,'様式 A-1'!$G$2,"Y"))</f>
      </c>
      <c r="Z65" s="303"/>
      <c r="AA65" s="24"/>
      <c r="AB65" s="150"/>
      <c r="AC65" s="150"/>
      <c r="AD65" s="150"/>
      <c r="AE65" s="150"/>
      <c r="AF65" s="150"/>
      <c r="AG65" s="150"/>
      <c r="AH65" s="150"/>
      <c r="AI65" s="261"/>
      <c r="AJ65" s="24">
        <f t="shared" si="5"/>
        <v>0</v>
      </c>
      <c r="AK65" s="65">
        <f t="shared" si="6"/>
        <v>0</v>
      </c>
      <c r="AL65" s="65">
        <f t="shared" si="10"/>
        <v>0</v>
      </c>
    </row>
    <row r="66" spans="1:38" ht="24" customHeight="1">
      <c r="A66" s="24">
        <f>IF('様式 A-1'!$AL$1="","",'様式 A-1'!$AL$1)</f>
      </c>
      <c r="B66" s="63"/>
      <c r="C66" s="64">
        <f t="shared" si="8"/>
      </c>
      <c r="D66" s="64">
        <f t="shared" si="9"/>
      </c>
      <c r="E66" s="30">
        <f>'様式 A-1'!$D$7</f>
        <v>0</v>
      </c>
      <c r="F66" s="30" t="e">
        <f>'様式 WA-1（集計作業用）'!$D$6</f>
        <v>#N/A</v>
      </c>
      <c r="G66" s="169"/>
      <c r="H66" s="24"/>
      <c r="I66" s="63" t="s">
        <v>150</v>
      </c>
      <c r="J66" s="42"/>
      <c r="K66" s="43"/>
      <c r="L66" s="42"/>
      <c r="M66" s="43"/>
      <c r="N66" s="24" t="s">
        <v>28</v>
      </c>
      <c r="O66" s="63"/>
      <c r="P66" s="207"/>
      <c r="Q66" s="24"/>
      <c r="R66" s="24"/>
      <c r="S66" s="24"/>
      <c r="T66" s="31"/>
      <c r="U66" s="24"/>
      <c r="V66" s="24"/>
      <c r="W66" s="24"/>
      <c r="X66" s="23"/>
      <c r="Y66" s="24">
        <f>IF(X66="","",DATEDIF(X66,'様式 A-1'!$G$2,"Y"))</f>
      </c>
      <c r="Z66" s="303"/>
      <c r="AA66" s="24"/>
      <c r="AB66" s="150"/>
      <c r="AC66" s="150"/>
      <c r="AD66" s="150"/>
      <c r="AE66" s="150"/>
      <c r="AF66" s="150"/>
      <c r="AG66" s="150"/>
      <c r="AH66" s="150"/>
      <c r="AI66" s="261"/>
      <c r="AJ66" s="24">
        <f t="shared" si="5"/>
        <v>0</v>
      </c>
      <c r="AK66" s="65">
        <f t="shared" si="6"/>
        <v>0</v>
      </c>
      <c r="AL66" s="65">
        <f t="shared" si="10"/>
        <v>0</v>
      </c>
    </row>
    <row r="67" spans="1:38" ht="24" customHeight="1">
      <c r="A67" s="24">
        <f>IF('様式 A-1'!$AL$1="","",'様式 A-1'!$AL$1)</f>
      </c>
      <c r="B67" s="63"/>
      <c r="C67" s="64">
        <f t="shared" si="8"/>
      </c>
      <c r="D67" s="64">
        <f t="shared" si="9"/>
      </c>
      <c r="E67" s="30">
        <f>'様式 A-1'!$D$7</f>
        <v>0</v>
      </c>
      <c r="F67" s="30" t="e">
        <f>'様式 WA-1（集計作業用）'!$D$6</f>
        <v>#N/A</v>
      </c>
      <c r="G67" s="169"/>
      <c r="H67" s="24"/>
      <c r="I67" s="63" t="s">
        <v>151</v>
      </c>
      <c r="J67" s="42"/>
      <c r="K67" s="43"/>
      <c r="L67" s="42"/>
      <c r="M67" s="43"/>
      <c r="N67" s="24" t="s">
        <v>28</v>
      </c>
      <c r="O67" s="63"/>
      <c r="P67" s="207"/>
      <c r="Q67" s="24"/>
      <c r="R67" s="24"/>
      <c r="S67" s="24"/>
      <c r="T67" s="31"/>
      <c r="U67" s="24"/>
      <c r="V67" s="24"/>
      <c r="W67" s="24"/>
      <c r="X67" s="23"/>
      <c r="Y67" s="24">
        <f>IF(X67="","",DATEDIF(X67,'様式 A-1'!$G$2,"Y"))</f>
      </c>
      <c r="Z67" s="303"/>
      <c r="AA67" s="24"/>
      <c r="AB67" s="150"/>
      <c r="AC67" s="150"/>
      <c r="AD67" s="150"/>
      <c r="AE67" s="150"/>
      <c r="AF67" s="150"/>
      <c r="AG67" s="150"/>
      <c r="AH67" s="150"/>
      <c r="AI67" s="261"/>
      <c r="AJ67" s="24">
        <f t="shared" si="5"/>
        <v>0</v>
      </c>
      <c r="AK67" s="65">
        <f t="shared" si="6"/>
        <v>0</v>
      </c>
      <c r="AL67" s="65">
        <f t="shared" si="10"/>
        <v>0</v>
      </c>
    </row>
    <row r="68" spans="1:38" ht="24" customHeight="1">
      <c r="A68" s="24">
        <f>IF('様式 A-1'!$AL$1="","",'様式 A-1'!$AL$1)</f>
      </c>
      <c r="B68" s="63"/>
      <c r="C68" s="64">
        <f t="shared" si="8"/>
      </c>
      <c r="D68" s="64">
        <f t="shared" si="9"/>
      </c>
      <c r="E68" s="30">
        <f>'様式 A-1'!$D$7</f>
        <v>0</v>
      </c>
      <c r="F68" s="30" t="e">
        <f>'様式 WA-1（集計作業用）'!$D$6</f>
        <v>#N/A</v>
      </c>
      <c r="G68" s="169"/>
      <c r="H68" s="24"/>
      <c r="I68" s="63" t="s">
        <v>152</v>
      </c>
      <c r="J68" s="42"/>
      <c r="K68" s="43"/>
      <c r="L68" s="42"/>
      <c r="M68" s="43"/>
      <c r="N68" s="24" t="s">
        <v>28</v>
      </c>
      <c r="O68" s="63"/>
      <c r="P68" s="207"/>
      <c r="Q68" s="24"/>
      <c r="R68" s="24"/>
      <c r="S68" s="24"/>
      <c r="T68" s="31"/>
      <c r="U68" s="24"/>
      <c r="V68" s="24"/>
      <c r="W68" s="24"/>
      <c r="X68" s="23"/>
      <c r="Y68" s="24">
        <f>IF(X68="","",DATEDIF(X68,'様式 A-1'!$G$2,"Y"))</f>
      </c>
      <c r="Z68" s="303"/>
      <c r="AA68" s="24"/>
      <c r="AB68" s="150"/>
      <c r="AC68" s="150"/>
      <c r="AD68" s="150"/>
      <c r="AE68" s="150"/>
      <c r="AF68" s="150"/>
      <c r="AG68" s="150"/>
      <c r="AH68" s="150"/>
      <c r="AI68" s="261"/>
      <c r="AJ68" s="24">
        <f t="shared" si="5"/>
        <v>0</v>
      </c>
      <c r="AK68" s="65">
        <f t="shared" si="6"/>
        <v>0</v>
      </c>
      <c r="AL68" s="65">
        <f t="shared" si="10"/>
        <v>0</v>
      </c>
    </row>
    <row r="69" spans="1:38" ht="24" customHeight="1">
      <c r="A69" s="24">
        <f>IF('様式 A-1'!$AL$1="","",'様式 A-1'!$AL$1)</f>
      </c>
      <c r="B69" s="63"/>
      <c r="C69" s="64">
        <f t="shared" si="8"/>
      </c>
      <c r="D69" s="64">
        <f t="shared" si="9"/>
      </c>
      <c r="E69" s="30">
        <f>'様式 A-1'!$D$7</f>
        <v>0</v>
      </c>
      <c r="F69" s="30" t="e">
        <f>'様式 WA-1（集計作業用）'!$D$6</f>
        <v>#N/A</v>
      </c>
      <c r="G69" s="169"/>
      <c r="H69" s="24"/>
      <c r="I69" s="63" t="s">
        <v>153</v>
      </c>
      <c r="J69" s="42"/>
      <c r="K69" s="43"/>
      <c r="L69" s="42"/>
      <c r="M69" s="43"/>
      <c r="N69" s="24" t="s">
        <v>28</v>
      </c>
      <c r="O69" s="63"/>
      <c r="P69" s="207"/>
      <c r="Q69" s="24"/>
      <c r="R69" s="24"/>
      <c r="S69" s="24"/>
      <c r="T69" s="31"/>
      <c r="U69" s="24"/>
      <c r="V69" s="24"/>
      <c r="W69" s="24"/>
      <c r="X69" s="23"/>
      <c r="Y69" s="24">
        <f>IF(X69="","",DATEDIF(X69,'様式 A-1'!$G$2,"Y"))</f>
      </c>
      <c r="Z69" s="303"/>
      <c r="AA69" s="24"/>
      <c r="AB69" s="150"/>
      <c r="AC69" s="150"/>
      <c r="AD69" s="150"/>
      <c r="AE69" s="150"/>
      <c r="AF69" s="150"/>
      <c r="AG69" s="150"/>
      <c r="AH69" s="150"/>
      <c r="AI69" s="261"/>
      <c r="AJ69" s="24">
        <f t="shared" si="5"/>
        <v>0</v>
      </c>
      <c r="AK69" s="65">
        <f t="shared" si="6"/>
        <v>0</v>
      </c>
      <c r="AL69" s="65">
        <f t="shared" si="10"/>
        <v>0</v>
      </c>
    </row>
    <row r="70" spans="1:38" ht="24" customHeight="1">
      <c r="A70" s="24">
        <f>IF('様式 A-1'!$AL$1="","",'様式 A-1'!$AL$1)</f>
      </c>
      <c r="B70" s="63"/>
      <c r="C70" s="64">
        <f t="shared" si="8"/>
      </c>
      <c r="D70" s="64">
        <f t="shared" si="9"/>
      </c>
      <c r="E70" s="30">
        <f>'様式 A-1'!$D$7</f>
        <v>0</v>
      </c>
      <c r="F70" s="30" t="e">
        <f>'様式 WA-1（集計作業用）'!$D$6</f>
        <v>#N/A</v>
      </c>
      <c r="G70" s="169"/>
      <c r="H70" s="24"/>
      <c r="I70" s="63" t="s">
        <v>154</v>
      </c>
      <c r="J70" s="42"/>
      <c r="K70" s="43"/>
      <c r="L70" s="42"/>
      <c r="M70" s="43"/>
      <c r="N70" s="24" t="s">
        <v>28</v>
      </c>
      <c r="O70" s="63"/>
      <c r="P70" s="207"/>
      <c r="Q70" s="24"/>
      <c r="R70" s="24"/>
      <c r="S70" s="24"/>
      <c r="T70" s="31"/>
      <c r="U70" s="24"/>
      <c r="V70" s="24"/>
      <c r="W70" s="24"/>
      <c r="X70" s="23"/>
      <c r="Y70" s="24">
        <f>IF(X70="","",DATEDIF(X70,'様式 A-1'!$G$2,"Y"))</f>
      </c>
      <c r="Z70" s="303"/>
      <c r="AA70" s="24"/>
      <c r="AB70" s="150"/>
      <c r="AC70" s="150"/>
      <c r="AD70" s="150"/>
      <c r="AE70" s="150"/>
      <c r="AF70" s="150"/>
      <c r="AG70" s="150"/>
      <c r="AH70" s="150"/>
      <c r="AI70" s="261"/>
      <c r="AJ70" s="24">
        <f t="shared" si="5"/>
        <v>0</v>
      </c>
      <c r="AK70" s="65">
        <f t="shared" si="6"/>
        <v>0</v>
      </c>
      <c r="AL70" s="65">
        <f t="shared" si="10"/>
        <v>0</v>
      </c>
    </row>
    <row r="71" spans="1:38" ht="24" customHeight="1">
      <c r="A71" s="24">
        <f>IF('様式 A-1'!$AL$1="","",'様式 A-1'!$AL$1)</f>
      </c>
      <c r="B71" s="63"/>
      <c r="C71" s="64">
        <f t="shared" si="8"/>
      </c>
      <c r="D71" s="64">
        <f t="shared" si="9"/>
      </c>
      <c r="E71" s="30">
        <f>'様式 A-1'!$D$7</f>
        <v>0</v>
      </c>
      <c r="F71" s="30" t="e">
        <f>'様式 WA-1（集計作業用）'!$D$6</f>
        <v>#N/A</v>
      </c>
      <c r="G71" s="169"/>
      <c r="H71" s="24"/>
      <c r="I71" s="63" t="s">
        <v>155</v>
      </c>
      <c r="J71" s="42"/>
      <c r="K71" s="43"/>
      <c r="L71" s="42"/>
      <c r="M71" s="43"/>
      <c r="N71" s="24" t="s">
        <v>28</v>
      </c>
      <c r="O71" s="63"/>
      <c r="P71" s="207"/>
      <c r="Q71" s="24"/>
      <c r="R71" s="24"/>
      <c r="S71" s="24"/>
      <c r="T71" s="31"/>
      <c r="U71" s="24"/>
      <c r="V71" s="24"/>
      <c r="W71" s="24"/>
      <c r="X71" s="23"/>
      <c r="Y71" s="24">
        <f>IF(X71="","",DATEDIF(X71,'様式 A-1'!$G$2,"Y"))</f>
      </c>
      <c r="Z71" s="303"/>
      <c r="AA71" s="24"/>
      <c r="AB71" s="150"/>
      <c r="AC71" s="150"/>
      <c r="AD71" s="150"/>
      <c r="AE71" s="150"/>
      <c r="AF71" s="150"/>
      <c r="AG71" s="150"/>
      <c r="AH71" s="150"/>
      <c r="AI71" s="261"/>
      <c r="AJ71" s="24">
        <f t="shared" si="5"/>
        <v>0</v>
      </c>
      <c r="AK71" s="65">
        <f t="shared" si="6"/>
        <v>0</v>
      </c>
      <c r="AL71" s="65">
        <f t="shared" si="10"/>
        <v>0</v>
      </c>
    </row>
    <row r="72" spans="1:38" ht="24" customHeight="1">
      <c r="A72" s="24">
        <f>IF('様式 A-1'!$AL$1="","",'様式 A-1'!$AL$1)</f>
      </c>
      <c r="B72" s="63"/>
      <c r="C72" s="64">
        <f t="shared" si="8"/>
      </c>
      <c r="D72" s="64">
        <f t="shared" si="9"/>
      </c>
      <c r="E72" s="30">
        <f>'様式 A-1'!$D$7</f>
        <v>0</v>
      </c>
      <c r="F72" s="30" t="e">
        <f>'様式 WA-1（集計作業用）'!$D$6</f>
        <v>#N/A</v>
      </c>
      <c r="G72" s="169"/>
      <c r="H72" s="24"/>
      <c r="I72" s="63" t="s">
        <v>156</v>
      </c>
      <c r="J72" s="42"/>
      <c r="K72" s="43"/>
      <c r="L72" s="42"/>
      <c r="M72" s="43"/>
      <c r="N72" s="24" t="s">
        <v>28</v>
      </c>
      <c r="O72" s="63"/>
      <c r="P72" s="207"/>
      <c r="Q72" s="24"/>
      <c r="R72" s="24"/>
      <c r="S72" s="24"/>
      <c r="T72" s="31"/>
      <c r="U72" s="24"/>
      <c r="V72" s="24"/>
      <c r="W72" s="24"/>
      <c r="X72" s="23"/>
      <c r="Y72" s="24">
        <f>IF(X72="","",DATEDIF(X72,'様式 A-1'!$G$2,"Y"))</f>
      </c>
      <c r="Z72" s="303"/>
      <c r="AA72" s="24"/>
      <c r="AB72" s="150"/>
      <c r="AC72" s="150"/>
      <c r="AD72" s="150"/>
      <c r="AE72" s="150"/>
      <c r="AF72" s="150"/>
      <c r="AG72" s="150"/>
      <c r="AH72" s="150"/>
      <c r="AI72" s="261"/>
      <c r="AJ72" s="24">
        <f aca="true" t="shared" si="11" ref="AJ72:AJ103">COUNT(AB72:AH72)</f>
        <v>0</v>
      </c>
      <c r="AK72" s="65">
        <f t="shared" si="6"/>
        <v>0</v>
      </c>
      <c r="AL72" s="65">
        <f t="shared" si="10"/>
        <v>0</v>
      </c>
    </row>
    <row r="73" spans="1:38" ht="24" customHeight="1">
      <c r="A73" s="24">
        <f>IF('様式 A-1'!$AL$1="","",'様式 A-1'!$AL$1)</f>
      </c>
      <c r="B73" s="63"/>
      <c r="C73" s="64">
        <f t="shared" si="8"/>
      </c>
      <c r="D73" s="64">
        <f t="shared" si="9"/>
      </c>
      <c r="E73" s="30">
        <f>'様式 A-1'!$D$7</f>
        <v>0</v>
      </c>
      <c r="F73" s="30" t="e">
        <f>'様式 WA-1（集計作業用）'!$D$6</f>
        <v>#N/A</v>
      </c>
      <c r="G73" s="169"/>
      <c r="H73" s="24"/>
      <c r="I73" s="63" t="s">
        <v>157</v>
      </c>
      <c r="J73" s="42"/>
      <c r="K73" s="43"/>
      <c r="L73" s="42"/>
      <c r="M73" s="43"/>
      <c r="N73" s="24" t="s">
        <v>28</v>
      </c>
      <c r="O73" s="63"/>
      <c r="P73" s="207"/>
      <c r="Q73" s="24"/>
      <c r="R73" s="24"/>
      <c r="S73" s="24"/>
      <c r="T73" s="31"/>
      <c r="U73" s="24"/>
      <c r="V73" s="24"/>
      <c r="W73" s="24"/>
      <c r="X73" s="23"/>
      <c r="Y73" s="24">
        <f>IF(X73="","",DATEDIF(X73,'様式 A-1'!$G$2,"Y"))</f>
      </c>
      <c r="Z73" s="303"/>
      <c r="AA73" s="24"/>
      <c r="AB73" s="150"/>
      <c r="AC73" s="150"/>
      <c r="AD73" s="150"/>
      <c r="AE73" s="150"/>
      <c r="AF73" s="150"/>
      <c r="AG73" s="150"/>
      <c r="AH73" s="150"/>
      <c r="AI73" s="261"/>
      <c r="AJ73" s="24">
        <f t="shared" si="11"/>
        <v>0</v>
      </c>
      <c r="AK73" s="65">
        <f t="shared" si="6"/>
        <v>0</v>
      </c>
      <c r="AL73" s="65">
        <f t="shared" si="10"/>
        <v>0</v>
      </c>
    </row>
    <row r="74" spans="1:38" ht="24" customHeight="1">
      <c r="A74" s="24">
        <f>IF('様式 A-1'!$AL$1="","",'様式 A-1'!$AL$1)</f>
      </c>
      <c r="B74" s="63"/>
      <c r="C74" s="64">
        <f t="shared" si="8"/>
      </c>
      <c r="D74" s="64">
        <f t="shared" si="9"/>
      </c>
      <c r="E74" s="30">
        <f>'様式 A-1'!$D$7</f>
        <v>0</v>
      </c>
      <c r="F74" s="30" t="e">
        <f>'様式 WA-1（集計作業用）'!$D$6</f>
        <v>#N/A</v>
      </c>
      <c r="G74" s="169"/>
      <c r="H74" s="24"/>
      <c r="I74" s="63" t="s">
        <v>158</v>
      </c>
      <c r="J74" s="42"/>
      <c r="K74" s="43"/>
      <c r="L74" s="42"/>
      <c r="M74" s="43"/>
      <c r="N74" s="24" t="s">
        <v>28</v>
      </c>
      <c r="O74" s="63"/>
      <c r="P74" s="207"/>
      <c r="Q74" s="24"/>
      <c r="R74" s="24"/>
      <c r="S74" s="24"/>
      <c r="T74" s="31"/>
      <c r="U74" s="24"/>
      <c r="V74" s="24"/>
      <c r="W74" s="24"/>
      <c r="X74" s="23"/>
      <c r="Y74" s="24">
        <f>IF(X74="","",DATEDIF(X74,'様式 A-1'!$G$2,"Y"))</f>
      </c>
      <c r="Z74" s="303"/>
      <c r="AA74" s="24"/>
      <c r="AB74" s="150"/>
      <c r="AC74" s="150"/>
      <c r="AD74" s="150"/>
      <c r="AE74" s="150"/>
      <c r="AF74" s="150"/>
      <c r="AG74" s="150"/>
      <c r="AH74" s="150"/>
      <c r="AI74" s="261"/>
      <c r="AJ74" s="24">
        <f t="shared" si="11"/>
        <v>0</v>
      </c>
      <c r="AK74" s="65">
        <f t="shared" si="6"/>
        <v>0</v>
      </c>
      <c r="AL74" s="65">
        <f t="shared" si="10"/>
        <v>0</v>
      </c>
    </row>
    <row r="75" spans="1:38" ht="24" customHeight="1">
      <c r="A75" s="24">
        <f>IF('様式 A-1'!$AL$1="","",'様式 A-1'!$AL$1)</f>
      </c>
      <c r="B75" s="63"/>
      <c r="C75" s="64">
        <f t="shared" si="8"/>
      </c>
      <c r="D75" s="64">
        <f t="shared" si="9"/>
      </c>
      <c r="E75" s="30">
        <f>'様式 A-1'!$D$7</f>
        <v>0</v>
      </c>
      <c r="F75" s="30" t="e">
        <f>'様式 WA-1（集計作業用）'!$D$6</f>
        <v>#N/A</v>
      </c>
      <c r="G75" s="169"/>
      <c r="H75" s="24"/>
      <c r="I75" s="63" t="s">
        <v>159</v>
      </c>
      <c r="J75" s="42"/>
      <c r="K75" s="43"/>
      <c r="L75" s="42"/>
      <c r="M75" s="43"/>
      <c r="N75" s="24" t="s">
        <v>28</v>
      </c>
      <c r="O75" s="63"/>
      <c r="P75" s="207"/>
      <c r="Q75" s="24"/>
      <c r="R75" s="24"/>
      <c r="S75" s="24"/>
      <c r="T75" s="31"/>
      <c r="U75" s="24"/>
      <c r="V75" s="24"/>
      <c r="W75" s="24"/>
      <c r="X75" s="23"/>
      <c r="Y75" s="24">
        <f>IF(X75="","",DATEDIF(X75,'様式 A-1'!$G$2,"Y"))</f>
      </c>
      <c r="Z75" s="303"/>
      <c r="AA75" s="24"/>
      <c r="AB75" s="150"/>
      <c r="AC75" s="150"/>
      <c r="AD75" s="150"/>
      <c r="AE75" s="150"/>
      <c r="AF75" s="150"/>
      <c r="AG75" s="150"/>
      <c r="AH75" s="150"/>
      <c r="AI75" s="261"/>
      <c r="AJ75" s="24">
        <f t="shared" si="11"/>
        <v>0</v>
      </c>
      <c r="AK75" s="65">
        <f t="shared" si="6"/>
        <v>0</v>
      </c>
      <c r="AL75" s="65">
        <f t="shared" si="10"/>
        <v>0</v>
      </c>
    </row>
    <row r="76" spans="1:38" ht="24" customHeight="1">
      <c r="A76" s="24">
        <f>IF('様式 A-1'!$AL$1="","",'様式 A-1'!$AL$1)</f>
      </c>
      <c r="B76" s="63"/>
      <c r="C76" s="64">
        <f t="shared" si="8"/>
      </c>
      <c r="D76" s="64">
        <f t="shared" si="9"/>
      </c>
      <c r="E76" s="30">
        <f>'様式 A-1'!$D$7</f>
        <v>0</v>
      </c>
      <c r="F76" s="30" t="e">
        <f>'様式 WA-1（集計作業用）'!$D$6</f>
        <v>#N/A</v>
      </c>
      <c r="G76" s="169"/>
      <c r="H76" s="24"/>
      <c r="I76" s="63" t="s">
        <v>160</v>
      </c>
      <c r="J76" s="42"/>
      <c r="K76" s="43"/>
      <c r="L76" s="42"/>
      <c r="M76" s="43"/>
      <c r="N76" s="24" t="s">
        <v>28</v>
      </c>
      <c r="O76" s="63"/>
      <c r="P76" s="207"/>
      <c r="Q76" s="24"/>
      <c r="R76" s="24"/>
      <c r="S76" s="24"/>
      <c r="T76" s="31"/>
      <c r="U76" s="24"/>
      <c r="V76" s="24"/>
      <c r="W76" s="24"/>
      <c r="X76" s="23"/>
      <c r="Y76" s="24">
        <f>IF(X76="","",DATEDIF(X76,'様式 A-1'!$G$2,"Y"))</f>
      </c>
      <c r="Z76" s="303"/>
      <c r="AA76" s="24"/>
      <c r="AB76" s="150"/>
      <c r="AC76" s="150"/>
      <c r="AD76" s="150"/>
      <c r="AE76" s="150"/>
      <c r="AF76" s="150"/>
      <c r="AG76" s="150"/>
      <c r="AH76" s="150"/>
      <c r="AI76" s="261"/>
      <c r="AJ76" s="24">
        <f t="shared" si="11"/>
        <v>0</v>
      </c>
      <c r="AK76" s="65">
        <f t="shared" si="6"/>
        <v>0</v>
      </c>
      <c r="AL76" s="65">
        <f t="shared" si="10"/>
        <v>0</v>
      </c>
    </row>
    <row r="77" spans="1:38" ht="24" customHeight="1">
      <c r="A77" s="24">
        <f>IF('様式 A-1'!$AL$1="","",'様式 A-1'!$AL$1)</f>
      </c>
      <c r="B77" s="63"/>
      <c r="C77" s="64">
        <f t="shared" si="8"/>
      </c>
      <c r="D77" s="64">
        <f t="shared" si="9"/>
      </c>
      <c r="E77" s="30">
        <f>'様式 A-1'!$D$7</f>
        <v>0</v>
      </c>
      <c r="F77" s="30" t="e">
        <f>'様式 WA-1（集計作業用）'!$D$6</f>
        <v>#N/A</v>
      </c>
      <c r="G77" s="169"/>
      <c r="H77" s="24"/>
      <c r="I77" s="63" t="s">
        <v>161</v>
      </c>
      <c r="J77" s="42"/>
      <c r="K77" s="43"/>
      <c r="L77" s="42"/>
      <c r="M77" s="43"/>
      <c r="N77" s="24" t="s">
        <v>28</v>
      </c>
      <c r="O77" s="63"/>
      <c r="P77" s="207"/>
      <c r="Q77" s="24"/>
      <c r="R77" s="24"/>
      <c r="S77" s="24"/>
      <c r="T77" s="31"/>
      <c r="U77" s="24"/>
      <c r="V77" s="24"/>
      <c r="W77" s="24"/>
      <c r="X77" s="23"/>
      <c r="Y77" s="24">
        <f>IF(X77="","",DATEDIF(X77,'様式 A-1'!$G$2,"Y"))</f>
      </c>
      <c r="Z77" s="303"/>
      <c r="AA77" s="24"/>
      <c r="AB77" s="150"/>
      <c r="AC77" s="150"/>
      <c r="AD77" s="150"/>
      <c r="AE77" s="150"/>
      <c r="AF77" s="150"/>
      <c r="AG77" s="150"/>
      <c r="AH77" s="150"/>
      <c r="AI77" s="261"/>
      <c r="AJ77" s="24">
        <f t="shared" si="11"/>
        <v>0</v>
      </c>
      <c r="AK77" s="65">
        <f t="shared" si="6"/>
        <v>0</v>
      </c>
      <c r="AL77" s="65">
        <f t="shared" si="10"/>
        <v>0</v>
      </c>
    </row>
    <row r="78" spans="1:38" ht="24" customHeight="1">
      <c r="A78" s="24">
        <f>IF('様式 A-1'!$AL$1="","",'様式 A-1'!$AL$1)</f>
      </c>
      <c r="B78" s="63"/>
      <c r="C78" s="64">
        <f t="shared" si="8"/>
      </c>
      <c r="D78" s="64">
        <f t="shared" si="9"/>
      </c>
      <c r="E78" s="30">
        <f>'様式 A-1'!$D$7</f>
        <v>0</v>
      </c>
      <c r="F78" s="30" t="e">
        <f>'様式 WA-1（集計作業用）'!$D$6</f>
        <v>#N/A</v>
      </c>
      <c r="G78" s="169"/>
      <c r="H78" s="24"/>
      <c r="I78" s="63" t="s">
        <v>162</v>
      </c>
      <c r="J78" s="42"/>
      <c r="K78" s="43"/>
      <c r="L78" s="42"/>
      <c r="M78" s="43"/>
      <c r="N78" s="24" t="s">
        <v>28</v>
      </c>
      <c r="O78" s="63"/>
      <c r="P78" s="207"/>
      <c r="Q78" s="24"/>
      <c r="R78" s="24"/>
      <c r="S78" s="24"/>
      <c r="T78" s="31"/>
      <c r="U78" s="24"/>
      <c r="V78" s="24"/>
      <c r="W78" s="24"/>
      <c r="X78" s="23"/>
      <c r="Y78" s="24">
        <f>IF(X78="","",DATEDIF(X78,'様式 A-1'!$G$2,"Y"))</f>
      </c>
      <c r="Z78" s="303"/>
      <c r="AA78" s="24"/>
      <c r="AB78" s="150"/>
      <c r="AC78" s="150"/>
      <c r="AD78" s="150"/>
      <c r="AE78" s="150"/>
      <c r="AF78" s="150"/>
      <c r="AG78" s="150"/>
      <c r="AH78" s="150"/>
      <c r="AI78" s="261"/>
      <c r="AJ78" s="24">
        <f t="shared" si="11"/>
        <v>0</v>
      </c>
      <c r="AK78" s="65">
        <f t="shared" si="6"/>
        <v>0</v>
      </c>
      <c r="AL78" s="65">
        <f t="shared" si="10"/>
        <v>0</v>
      </c>
    </row>
    <row r="79" spans="1:38" ht="24" customHeight="1">
      <c r="A79" s="24">
        <f>IF('様式 A-1'!$AL$1="","",'様式 A-1'!$AL$1)</f>
      </c>
      <c r="B79" s="63"/>
      <c r="C79" s="64">
        <f t="shared" si="8"/>
      </c>
      <c r="D79" s="64">
        <f t="shared" si="9"/>
      </c>
      <c r="E79" s="30">
        <f>'様式 A-1'!$D$7</f>
        <v>0</v>
      </c>
      <c r="F79" s="30" t="e">
        <f>'様式 WA-1（集計作業用）'!$D$6</f>
        <v>#N/A</v>
      </c>
      <c r="G79" s="169"/>
      <c r="H79" s="24"/>
      <c r="I79" s="63" t="s">
        <v>163</v>
      </c>
      <c r="J79" s="42"/>
      <c r="K79" s="43"/>
      <c r="L79" s="42"/>
      <c r="M79" s="43"/>
      <c r="N79" s="24" t="s">
        <v>28</v>
      </c>
      <c r="O79" s="63"/>
      <c r="P79" s="207"/>
      <c r="Q79" s="24"/>
      <c r="R79" s="24"/>
      <c r="S79" s="24"/>
      <c r="T79" s="31"/>
      <c r="U79" s="24"/>
      <c r="V79" s="24"/>
      <c r="W79" s="24"/>
      <c r="X79" s="23"/>
      <c r="Y79" s="24">
        <f>IF(X79="","",DATEDIF(X79,'様式 A-1'!$G$2,"Y"))</f>
      </c>
      <c r="Z79" s="303"/>
      <c r="AA79" s="24"/>
      <c r="AB79" s="150"/>
      <c r="AC79" s="150"/>
      <c r="AD79" s="150"/>
      <c r="AE79" s="150"/>
      <c r="AF79" s="150"/>
      <c r="AG79" s="150"/>
      <c r="AH79" s="150"/>
      <c r="AI79" s="261"/>
      <c r="AJ79" s="24">
        <f t="shared" si="11"/>
        <v>0</v>
      </c>
      <c r="AK79" s="65">
        <f t="shared" si="6"/>
        <v>0</v>
      </c>
      <c r="AL79" s="65">
        <f t="shared" si="10"/>
        <v>0</v>
      </c>
    </row>
    <row r="80" spans="1:38" ht="24" customHeight="1">
      <c r="A80" s="24">
        <f>IF('様式 A-1'!$AL$1="","",'様式 A-1'!$AL$1)</f>
      </c>
      <c r="B80" s="63"/>
      <c r="C80" s="64">
        <f t="shared" si="8"/>
      </c>
      <c r="D80" s="64">
        <f t="shared" si="9"/>
      </c>
      <c r="E80" s="30">
        <f>'様式 A-1'!$D$7</f>
        <v>0</v>
      </c>
      <c r="F80" s="30" t="e">
        <f>'様式 WA-1（集計作業用）'!$D$6</f>
        <v>#N/A</v>
      </c>
      <c r="G80" s="169"/>
      <c r="H80" s="24"/>
      <c r="I80" s="63" t="s">
        <v>164</v>
      </c>
      <c r="J80" s="42"/>
      <c r="K80" s="43"/>
      <c r="L80" s="42"/>
      <c r="M80" s="43"/>
      <c r="N80" s="24" t="s">
        <v>28</v>
      </c>
      <c r="O80" s="63"/>
      <c r="P80" s="207"/>
      <c r="Q80" s="24"/>
      <c r="R80" s="24"/>
      <c r="S80" s="24"/>
      <c r="T80" s="31"/>
      <c r="U80" s="24"/>
      <c r="V80" s="24"/>
      <c r="W80" s="24"/>
      <c r="X80" s="23"/>
      <c r="Y80" s="24">
        <f>IF(X80="","",DATEDIF(X80,'様式 A-1'!$G$2,"Y"))</f>
      </c>
      <c r="Z80" s="303"/>
      <c r="AA80" s="24"/>
      <c r="AB80" s="150"/>
      <c r="AC80" s="150"/>
      <c r="AD80" s="150"/>
      <c r="AE80" s="150"/>
      <c r="AF80" s="150"/>
      <c r="AG80" s="150"/>
      <c r="AH80" s="150"/>
      <c r="AI80" s="261"/>
      <c r="AJ80" s="24">
        <f t="shared" si="11"/>
        <v>0</v>
      </c>
      <c r="AK80" s="65">
        <f t="shared" si="6"/>
        <v>0</v>
      </c>
      <c r="AL80" s="65">
        <f t="shared" si="10"/>
        <v>0</v>
      </c>
    </row>
    <row r="81" spans="1:38" ht="24" customHeight="1">
      <c r="A81" s="24">
        <f>IF('様式 A-1'!$AL$1="","",'様式 A-1'!$AL$1)</f>
      </c>
      <c r="B81" s="63"/>
      <c r="C81" s="64">
        <f t="shared" si="8"/>
      </c>
      <c r="D81" s="64">
        <f t="shared" si="9"/>
      </c>
      <c r="E81" s="30">
        <f>'様式 A-1'!$D$7</f>
        <v>0</v>
      </c>
      <c r="F81" s="30" t="e">
        <f>'様式 WA-1（集計作業用）'!$D$6</f>
        <v>#N/A</v>
      </c>
      <c r="G81" s="169"/>
      <c r="H81" s="24"/>
      <c r="I81" s="63" t="s">
        <v>165</v>
      </c>
      <c r="J81" s="42"/>
      <c r="K81" s="43"/>
      <c r="L81" s="42"/>
      <c r="M81" s="43"/>
      <c r="N81" s="24" t="s">
        <v>28</v>
      </c>
      <c r="O81" s="63"/>
      <c r="P81" s="207"/>
      <c r="Q81" s="24"/>
      <c r="R81" s="24"/>
      <c r="S81" s="24"/>
      <c r="T81" s="31"/>
      <c r="U81" s="24"/>
      <c r="V81" s="24"/>
      <c r="W81" s="24"/>
      <c r="X81" s="23"/>
      <c r="Y81" s="24">
        <f>IF(X81="","",DATEDIF(X81,'様式 A-1'!$G$2,"Y"))</f>
      </c>
      <c r="Z81" s="303"/>
      <c r="AA81" s="24"/>
      <c r="AB81" s="150"/>
      <c r="AC81" s="150"/>
      <c r="AD81" s="150"/>
      <c r="AE81" s="150"/>
      <c r="AF81" s="150"/>
      <c r="AG81" s="150"/>
      <c r="AH81" s="150"/>
      <c r="AI81" s="261"/>
      <c r="AJ81" s="24">
        <f t="shared" si="11"/>
        <v>0</v>
      </c>
      <c r="AK81" s="65">
        <f t="shared" si="6"/>
        <v>0</v>
      </c>
      <c r="AL81" s="65">
        <f t="shared" si="10"/>
        <v>0</v>
      </c>
    </row>
    <row r="82" spans="1:38" ht="24" customHeight="1">
      <c r="A82" s="24">
        <f>IF('様式 A-1'!$AL$1="","",'様式 A-1'!$AL$1)</f>
      </c>
      <c r="B82" s="63"/>
      <c r="C82" s="64">
        <f t="shared" si="8"/>
      </c>
      <c r="D82" s="64">
        <f t="shared" si="9"/>
      </c>
      <c r="E82" s="30">
        <f>'様式 A-1'!$D$7</f>
        <v>0</v>
      </c>
      <c r="F82" s="30" t="e">
        <f>'様式 WA-1（集計作業用）'!$D$6</f>
        <v>#N/A</v>
      </c>
      <c r="G82" s="169"/>
      <c r="H82" s="24"/>
      <c r="I82" s="63" t="s">
        <v>166</v>
      </c>
      <c r="J82" s="42"/>
      <c r="K82" s="43"/>
      <c r="L82" s="42"/>
      <c r="M82" s="43"/>
      <c r="N82" s="24" t="s">
        <v>28</v>
      </c>
      <c r="O82" s="63"/>
      <c r="P82" s="207"/>
      <c r="Q82" s="24"/>
      <c r="R82" s="24"/>
      <c r="S82" s="24"/>
      <c r="T82" s="31"/>
      <c r="U82" s="24"/>
      <c r="V82" s="24"/>
      <c r="W82" s="24"/>
      <c r="X82" s="23"/>
      <c r="Y82" s="24">
        <f>IF(X82="","",DATEDIF(X82,'様式 A-1'!$G$2,"Y"))</f>
      </c>
      <c r="Z82" s="303"/>
      <c r="AA82" s="24"/>
      <c r="AB82" s="150"/>
      <c r="AC82" s="150"/>
      <c r="AD82" s="150"/>
      <c r="AE82" s="150"/>
      <c r="AF82" s="150"/>
      <c r="AG82" s="150"/>
      <c r="AH82" s="150"/>
      <c r="AI82" s="261"/>
      <c r="AJ82" s="24">
        <f t="shared" si="11"/>
        <v>0</v>
      </c>
      <c r="AK82" s="65">
        <f t="shared" si="6"/>
        <v>0</v>
      </c>
      <c r="AL82" s="65">
        <f t="shared" si="10"/>
        <v>0</v>
      </c>
    </row>
    <row r="83" spans="1:38" ht="24" customHeight="1">
      <c r="A83" s="24">
        <f>IF('様式 A-1'!$AL$1="","",'様式 A-1'!$AL$1)</f>
      </c>
      <c r="B83" s="63"/>
      <c r="C83" s="64">
        <f t="shared" si="8"/>
      </c>
      <c r="D83" s="64">
        <f t="shared" si="9"/>
      </c>
      <c r="E83" s="30">
        <f>'様式 A-1'!$D$7</f>
        <v>0</v>
      </c>
      <c r="F83" s="30" t="e">
        <f>'様式 WA-1（集計作業用）'!$D$6</f>
        <v>#N/A</v>
      </c>
      <c r="G83" s="169"/>
      <c r="H83" s="24"/>
      <c r="I83" s="63" t="s">
        <v>167</v>
      </c>
      <c r="J83" s="42"/>
      <c r="K83" s="43"/>
      <c r="L83" s="42"/>
      <c r="M83" s="43"/>
      <c r="N83" s="24" t="s">
        <v>28</v>
      </c>
      <c r="O83" s="63"/>
      <c r="P83" s="207"/>
      <c r="Q83" s="24"/>
      <c r="R83" s="24"/>
      <c r="S83" s="24"/>
      <c r="T83" s="31"/>
      <c r="U83" s="24"/>
      <c r="V83" s="24"/>
      <c r="W83" s="24"/>
      <c r="X83" s="23"/>
      <c r="Y83" s="24">
        <f>IF(X83="","",DATEDIF(X83,'様式 A-1'!$G$2,"Y"))</f>
      </c>
      <c r="Z83" s="303"/>
      <c r="AA83" s="24"/>
      <c r="AB83" s="150"/>
      <c r="AC83" s="150"/>
      <c r="AD83" s="150"/>
      <c r="AE83" s="150"/>
      <c r="AF83" s="150"/>
      <c r="AG83" s="150"/>
      <c r="AH83" s="150"/>
      <c r="AI83" s="261"/>
      <c r="AJ83" s="24">
        <f t="shared" si="11"/>
        <v>0</v>
      </c>
      <c r="AK83" s="65">
        <f t="shared" si="6"/>
        <v>0</v>
      </c>
      <c r="AL83" s="65">
        <f t="shared" si="10"/>
        <v>0</v>
      </c>
    </row>
    <row r="84" spans="1:38" ht="24" customHeight="1">
      <c r="A84" s="24">
        <f>IF('様式 A-1'!$AL$1="","",'様式 A-1'!$AL$1)</f>
      </c>
      <c r="B84" s="63"/>
      <c r="C84" s="64">
        <f t="shared" si="8"/>
      </c>
      <c r="D84" s="64">
        <f t="shared" si="9"/>
      </c>
      <c r="E84" s="30">
        <f>'様式 A-1'!$D$7</f>
        <v>0</v>
      </c>
      <c r="F84" s="30" t="e">
        <f>'様式 WA-1（集計作業用）'!$D$6</f>
        <v>#N/A</v>
      </c>
      <c r="G84" s="169"/>
      <c r="H84" s="24"/>
      <c r="I84" s="63" t="s">
        <v>168</v>
      </c>
      <c r="J84" s="42"/>
      <c r="K84" s="43"/>
      <c r="L84" s="42"/>
      <c r="M84" s="43"/>
      <c r="N84" s="24" t="s">
        <v>28</v>
      </c>
      <c r="O84" s="63"/>
      <c r="P84" s="207"/>
      <c r="Q84" s="24"/>
      <c r="R84" s="24"/>
      <c r="S84" s="24"/>
      <c r="T84" s="31"/>
      <c r="U84" s="24"/>
      <c r="V84" s="24"/>
      <c r="W84" s="24"/>
      <c r="X84" s="23"/>
      <c r="Y84" s="24">
        <f>IF(X84="","",DATEDIF(X84,'様式 A-1'!$G$2,"Y"))</f>
      </c>
      <c r="Z84" s="303"/>
      <c r="AA84" s="24"/>
      <c r="AB84" s="150"/>
      <c r="AC84" s="150"/>
      <c r="AD84" s="150"/>
      <c r="AE84" s="150"/>
      <c r="AF84" s="150"/>
      <c r="AG84" s="150"/>
      <c r="AH84" s="150"/>
      <c r="AI84" s="261"/>
      <c r="AJ84" s="24">
        <f t="shared" si="11"/>
        <v>0</v>
      </c>
      <c r="AK84" s="65">
        <f t="shared" si="6"/>
        <v>0</v>
      </c>
      <c r="AL84" s="65">
        <f t="shared" si="10"/>
        <v>0</v>
      </c>
    </row>
    <row r="85" spans="1:38" ht="24" customHeight="1">
      <c r="A85" s="24">
        <f>IF('様式 A-1'!$AL$1="","",'様式 A-1'!$AL$1)</f>
      </c>
      <c r="B85" s="63"/>
      <c r="C85" s="64">
        <f t="shared" si="8"/>
      </c>
      <c r="D85" s="64">
        <f t="shared" si="9"/>
      </c>
      <c r="E85" s="30">
        <f>'様式 A-1'!$D$7</f>
        <v>0</v>
      </c>
      <c r="F85" s="30" t="e">
        <f>'様式 WA-1（集計作業用）'!$D$6</f>
        <v>#N/A</v>
      </c>
      <c r="G85" s="169"/>
      <c r="H85" s="24"/>
      <c r="I85" s="63" t="s">
        <v>169</v>
      </c>
      <c r="J85" s="42"/>
      <c r="K85" s="43"/>
      <c r="L85" s="42"/>
      <c r="M85" s="43"/>
      <c r="N85" s="24" t="s">
        <v>28</v>
      </c>
      <c r="O85" s="63"/>
      <c r="P85" s="207"/>
      <c r="Q85" s="24"/>
      <c r="R85" s="24"/>
      <c r="S85" s="24"/>
      <c r="T85" s="31"/>
      <c r="U85" s="24"/>
      <c r="V85" s="24"/>
      <c r="W85" s="24"/>
      <c r="X85" s="23"/>
      <c r="Y85" s="24">
        <f>IF(X85="","",DATEDIF(X85,'様式 A-1'!$G$2,"Y"))</f>
      </c>
      <c r="Z85" s="303"/>
      <c r="AA85" s="24"/>
      <c r="AB85" s="150"/>
      <c r="AC85" s="150"/>
      <c r="AD85" s="150"/>
      <c r="AE85" s="150"/>
      <c r="AF85" s="150"/>
      <c r="AG85" s="150"/>
      <c r="AH85" s="150"/>
      <c r="AI85" s="261"/>
      <c r="AJ85" s="24">
        <f t="shared" si="11"/>
        <v>0</v>
      </c>
      <c r="AK85" s="65">
        <f t="shared" si="6"/>
        <v>0</v>
      </c>
      <c r="AL85" s="65">
        <f t="shared" si="10"/>
        <v>0</v>
      </c>
    </row>
    <row r="86" spans="1:38" ht="24" customHeight="1">
      <c r="A86" s="24">
        <f>IF('様式 A-1'!$AL$1="","",'様式 A-1'!$AL$1)</f>
      </c>
      <c r="B86" s="63"/>
      <c r="C86" s="64">
        <f t="shared" si="8"/>
      </c>
      <c r="D86" s="64">
        <f t="shared" si="9"/>
      </c>
      <c r="E86" s="30">
        <f>'様式 A-1'!$D$7</f>
        <v>0</v>
      </c>
      <c r="F86" s="30" t="e">
        <f>'様式 WA-1（集計作業用）'!$D$6</f>
        <v>#N/A</v>
      </c>
      <c r="G86" s="169"/>
      <c r="H86" s="24"/>
      <c r="I86" s="63" t="s">
        <v>170</v>
      </c>
      <c r="J86" s="42"/>
      <c r="K86" s="43"/>
      <c r="L86" s="42"/>
      <c r="M86" s="43"/>
      <c r="N86" s="24" t="s">
        <v>28</v>
      </c>
      <c r="O86" s="63"/>
      <c r="P86" s="207"/>
      <c r="Q86" s="24"/>
      <c r="R86" s="24"/>
      <c r="S86" s="24"/>
      <c r="T86" s="31"/>
      <c r="U86" s="24"/>
      <c r="V86" s="24"/>
      <c r="W86" s="24"/>
      <c r="X86" s="23"/>
      <c r="Y86" s="24">
        <f>IF(X86="","",DATEDIF(X86,'様式 A-1'!$G$2,"Y"))</f>
      </c>
      <c r="Z86" s="303"/>
      <c r="AA86" s="24"/>
      <c r="AB86" s="150"/>
      <c r="AC86" s="150"/>
      <c r="AD86" s="150"/>
      <c r="AE86" s="150"/>
      <c r="AF86" s="150"/>
      <c r="AG86" s="150"/>
      <c r="AH86" s="150"/>
      <c r="AI86" s="261"/>
      <c r="AJ86" s="24">
        <f t="shared" si="11"/>
        <v>0</v>
      </c>
      <c r="AK86" s="65">
        <f t="shared" si="6"/>
        <v>0</v>
      </c>
      <c r="AL86" s="65">
        <f t="shared" si="10"/>
        <v>0</v>
      </c>
    </row>
    <row r="87" spans="1:38" ht="24" customHeight="1">
      <c r="A87" s="24">
        <f>IF('様式 A-1'!$AL$1="","",'様式 A-1'!$AL$1)</f>
      </c>
      <c r="B87" s="63"/>
      <c r="C87" s="64">
        <f t="shared" si="8"/>
      </c>
      <c r="D87" s="64">
        <f t="shared" si="9"/>
      </c>
      <c r="E87" s="30">
        <f>'様式 A-1'!$D$7</f>
        <v>0</v>
      </c>
      <c r="F87" s="30" t="e">
        <f>'様式 WA-1（集計作業用）'!$D$6</f>
        <v>#N/A</v>
      </c>
      <c r="G87" s="169"/>
      <c r="H87" s="24"/>
      <c r="I87" s="63" t="s">
        <v>171</v>
      </c>
      <c r="J87" s="42"/>
      <c r="K87" s="43"/>
      <c r="L87" s="42"/>
      <c r="M87" s="43"/>
      <c r="N87" s="24" t="s">
        <v>28</v>
      </c>
      <c r="O87" s="63"/>
      <c r="P87" s="207"/>
      <c r="Q87" s="24"/>
      <c r="R87" s="24"/>
      <c r="S87" s="24"/>
      <c r="T87" s="31"/>
      <c r="U87" s="24"/>
      <c r="V87" s="24"/>
      <c r="W87" s="24"/>
      <c r="X87" s="23"/>
      <c r="Y87" s="24">
        <f>IF(X87="","",DATEDIF(X87,'様式 A-1'!$G$2,"Y"))</f>
      </c>
      <c r="Z87" s="303"/>
      <c r="AA87" s="24"/>
      <c r="AB87" s="150"/>
      <c r="AC87" s="150"/>
      <c r="AD87" s="150"/>
      <c r="AE87" s="150"/>
      <c r="AF87" s="150"/>
      <c r="AG87" s="150"/>
      <c r="AH87" s="150"/>
      <c r="AI87" s="261"/>
      <c r="AJ87" s="24">
        <f t="shared" si="11"/>
        <v>0</v>
      </c>
      <c r="AK87" s="65">
        <f t="shared" si="6"/>
        <v>0</v>
      </c>
      <c r="AL87" s="65">
        <f t="shared" si="10"/>
        <v>0</v>
      </c>
    </row>
    <row r="88" spans="1:38" ht="24" customHeight="1">
      <c r="A88" s="24">
        <f>IF('様式 A-1'!$AL$1="","",'様式 A-1'!$AL$1)</f>
      </c>
      <c r="B88" s="63"/>
      <c r="C88" s="64">
        <f t="shared" si="8"/>
      </c>
      <c r="D88" s="64">
        <f t="shared" si="9"/>
      </c>
      <c r="E88" s="30">
        <f>'様式 A-1'!$D$7</f>
        <v>0</v>
      </c>
      <c r="F88" s="30" t="e">
        <f>'様式 WA-1（集計作業用）'!$D$6</f>
        <v>#N/A</v>
      </c>
      <c r="G88" s="169"/>
      <c r="H88" s="24"/>
      <c r="I88" s="63" t="s">
        <v>172</v>
      </c>
      <c r="J88" s="42"/>
      <c r="K88" s="43"/>
      <c r="L88" s="42"/>
      <c r="M88" s="43"/>
      <c r="N88" s="24" t="s">
        <v>28</v>
      </c>
      <c r="O88" s="63"/>
      <c r="P88" s="207"/>
      <c r="Q88" s="24"/>
      <c r="R88" s="24"/>
      <c r="S88" s="24"/>
      <c r="T88" s="31"/>
      <c r="U88" s="24"/>
      <c r="V88" s="24"/>
      <c r="W88" s="24"/>
      <c r="X88" s="23"/>
      <c r="Y88" s="24">
        <f>IF(X88="","",DATEDIF(X88,'様式 A-1'!$G$2,"Y"))</f>
      </c>
      <c r="Z88" s="303"/>
      <c r="AA88" s="24"/>
      <c r="AB88" s="150"/>
      <c r="AC88" s="150"/>
      <c r="AD88" s="150"/>
      <c r="AE88" s="150"/>
      <c r="AF88" s="150"/>
      <c r="AG88" s="150"/>
      <c r="AH88" s="150"/>
      <c r="AI88" s="261"/>
      <c r="AJ88" s="24">
        <f t="shared" si="11"/>
        <v>0</v>
      </c>
      <c r="AK88" s="65">
        <f t="shared" si="6"/>
        <v>0</v>
      </c>
      <c r="AL88" s="65">
        <f t="shared" si="10"/>
        <v>0</v>
      </c>
    </row>
    <row r="89" spans="1:38" ht="24" customHeight="1">
      <c r="A89" s="24">
        <f>IF('様式 A-1'!$AL$1="","",'様式 A-1'!$AL$1)</f>
      </c>
      <c r="B89" s="63"/>
      <c r="C89" s="64">
        <f t="shared" si="8"/>
      </c>
      <c r="D89" s="64">
        <f t="shared" si="9"/>
      </c>
      <c r="E89" s="30">
        <f>'様式 A-1'!$D$7</f>
        <v>0</v>
      </c>
      <c r="F89" s="30" t="e">
        <f>'様式 WA-1（集計作業用）'!$D$6</f>
        <v>#N/A</v>
      </c>
      <c r="G89" s="169"/>
      <c r="H89" s="24"/>
      <c r="I89" s="63" t="s">
        <v>173</v>
      </c>
      <c r="J89" s="42"/>
      <c r="K89" s="43"/>
      <c r="L89" s="42"/>
      <c r="M89" s="43"/>
      <c r="N89" s="24" t="s">
        <v>28</v>
      </c>
      <c r="O89" s="63"/>
      <c r="P89" s="207"/>
      <c r="Q89" s="24"/>
      <c r="R89" s="24"/>
      <c r="S89" s="24"/>
      <c r="T89" s="31"/>
      <c r="U89" s="24"/>
      <c r="V89" s="24"/>
      <c r="W89" s="24"/>
      <c r="X89" s="23"/>
      <c r="Y89" s="24">
        <f>IF(X89="","",DATEDIF(X89,'様式 A-1'!$G$2,"Y"))</f>
      </c>
      <c r="Z89" s="303"/>
      <c r="AA89" s="24"/>
      <c r="AB89" s="150"/>
      <c r="AC89" s="150"/>
      <c r="AD89" s="150"/>
      <c r="AE89" s="150"/>
      <c r="AF89" s="150"/>
      <c r="AG89" s="150"/>
      <c r="AH89" s="150"/>
      <c r="AI89" s="261"/>
      <c r="AJ89" s="24">
        <f t="shared" si="11"/>
        <v>0</v>
      </c>
      <c r="AK89" s="65">
        <f t="shared" si="6"/>
        <v>0</v>
      </c>
      <c r="AL89" s="65">
        <f t="shared" si="10"/>
        <v>0</v>
      </c>
    </row>
    <row r="90" spans="1:38" ht="24" customHeight="1">
      <c r="A90" s="24">
        <f>IF('様式 A-1'!$AL$1="","",'様式 A-1'!$AL$1)</f>
      </c>
      <c r="B90" s="63"/>
      <c r="C90" s="64">
        <f t="shared" si="4"/>
      </c>
      <c r="D90" s="64">
        <f t="shared" si="3"/>
      </c>
      <c r="E90" s="30">
        <f>'様式 A-1'!$D$7</f>
        <v>0</v>
      </c>
      <c r="F90" s="30" t="e">
        <f>'様式 WA-1（集計作業用）'!$D$6</f>
        <v>#N/A</v>
      </c>
      <c r="G90" s="169"/>
      <c r="H90" s="24"/>
      <c r="I90" s="63" t="s">
        <v>501</v>
      </c>
      <c r="J90" s="42"/>
      <c r="K90" s="43"/>
      <c r="L90" s="42"/>
      <c r="M90" s="43"/>
      <c r="N90" s="24" t="s">
        <v>28</v>
      </c>
      <c r="O90" s="63"/>
      <c r="P90" s="207"/>
      <c r="Q90" s="24"/>
      <c r="R90" s="24"/>
      <c r="S90" s="24"/>
      <c r="T90" s="31"/>
      <c r="U90" s="24"/>
      <c r="V90" s="24"/>
      <c r="W90" s="24"/>
      <c r="X90" s="23"/>
      <c r="Y90" s="24">
        <f>IF(X90="","",DATEDIF(X90,'様式 A-1'!$G$2,"Y"))</f>
      </c>
      <c r="Z90" s="303"/>
      <c r="AA90" s="24"/>
      <c r="AB90" s="150"/>
      <c r="AC90" s="150"/>
      <c r="AD90" s="150"/>
      <c r="AE90" s="150"/>
      <c r="AF90" s="150"/>
      <c r="AG90" s="150"/>
      <c r="AH90" s="150"/>
      <c r="AI90" s="261"/>
      <c r="AJ90" s="24">
        <f t="shared" si="11"/>
        <v>0</v>
      </c>
      <c r="AK90" s="65">
        <f t="shared" si="6"/>
        <v>0</v>
      </c>
      <c r="AL90" s="65">
        <f aca="true" t="shared" si="12" ref="AL90:AL111">IF(AJ90&lt;=$AQ$154,0,AJ90-$AQ$154)</f>
        <v>0</v>
      </c>
    </row>
    <row r="91" spans="1:38" ht="24" customHeight="1">
      <c r="A91" s="24">
        <f>IF('様式 A-1'!$AL$1="","",'様式 A-1'!$AL$1)</f>
      </c>
      <c r="B91" s="63"/>
      <c r="C91" s="64">
        <f t="shared" si="4"/>
      </c>
      <c r="D91" s="64">
        <f t="shared" si="3"/>
      </c>
      <c r="E91" s="30">
        <f>'様式 A-1'!$D$7</f>
        <v>0</v>
      </c>
      <c r="F91" s="30" t="e">
        <f>'様式 WA-1（集計作業用）'!$D$6</f>
        <v>#N/A</v>
      </c>
      <c r="G91" s="169"/>
      <c r="H91" s="24"/>
      <c r="I91" s="63" t="s">
        <v>502</v>
      </c>
      <c r="J91" s="42"/>
      <c r="K91" s="43"/>
      <c r="L91" s="42"/>
      <c r="M91" s="43"/>
      <c r="N91" s="24" t="s">
        <v>28</v>
      </c>
      <c r="O91" s="63"/>
      <c r="P91" s="207"/>
      <c r="Q91" s="24"/>
      <c r="R91" s="24"/>
      <c r="S91" s="24"/>
      <c r="T91" s="31"/>
      <c r="U91" s="24"/>
      <c r="V91" s="24"/>
      <c r="W91" s="24"/>
      <c r="X91" s="23"/>
      <c r="Y91" s="24">
        <f>IF(X91="","",DATEDIF(X91,'様式 A-1'!$G$2,"Y"))</f>
      </c>
      <c r="Z91" s="303"/>
      <c r="AA91" s="24"/>
      <c r="AB91" s="150"/>
      <c r="AC91" s="150"/>
      <c r="AD91" s="150"/>
      <c r="AE91" s="150"/>
      <c r="AF91" s="150"/>
      <c r="AG91" s="150"/>
      <c r="AH91" s="150"/>
      <c r="AI91" s="261"/>
      <c r="AJ91" s="24">
        <f t="shared" si="11"/>
        <v>0</v>
      </c>
      <c r="AK91" s="65">
        <f t="shared" si="6"/>
        <v>0</v>
      </c>
      <c r="AL91" s="65">
        <f t="shared" si="12"/>
        <v>0</v>
      </c>
    </row>
    <row r="92" spans="1:38" ht="24" customHeight="1">
      <c r="A92" s="24">
        <f>IF('様式 A-1'!$AL$1="","",'様式 A-1'!$AL$1)</f>
      </c>
      <c r="B92" s="63"/>
      <c r="C92" s="64">
        <f t="shared" si="4"/>
      </c>
      <c r="D92" s="64">
        <f t="shared" si="3"/>
      </c>
      <c r="E92" s="30">
        <f>'様式 A-1'!$D$7</f>
        <v>0</v>
      </c>
      <c r="F92" s="30" t="e">
        <f>'様式 WA-1（集計作業用）'!$D$6</f>
        <v>#N/A</v>
      </c>
      <c r="G92" s="169"/>
      <c r="H92" s="24"/>
      <c r="I92" s="63" t="s">
        <v>503</v>
      </c>
      <c r="J92" s="42"/>
      <c r="K92" s="43"/>
      <c r="L92" s="42"/>
      <c r="M92" s="43"/>
      <c r="N92" s="24" t="s">
        <v>28</v>
      </c>
      <c r="O92" s="63"/>
      <c r="P92" s="207"/>
      <c r="Q92" s="24"/>
      <c r="R92" s="24"/>
      <c r="S92" s="24"/>
      <c r="T92" s="31"/>
      <c r="U92" s="24"/>
      <c r="V92" s="24"/>
      <c r="W92" s="24"/>
      <c r="X92" s="23"/>
      <c r="Y92" s="24">
        <f>IF(X92="","",DATEDIF(X92,'様式 A-1'!$G$2,"Y"))</f>
      </c>
      <c r="Z92" s="303"/>
      <c r="AA92" s="24"/>
      <c r="AB92" s="150"/>
      <c r="AC92" s="150"/>
      <c r="AD92" s="150"/>
      <c r="AE92" s="150"/>
      <c r="AF92" s="150"/>
      <c r="AG92" s="150"/>
      <c r="AH92" s="150"/>
      <c r="AI92" s="261"/>
      <c r="AJ92" s="24">
        <f t="shared" si="11"/>
        <v>0</v>
      </c>
      <c r="AK92" s="65">
        <f t="shared" si="6"/>
        <v>0</v>
      </c>
      <c r="AL92" s="65">
        <f t="shared" si="12"/>
        <v>0</v>
      </c>
    </row>
    <row r="93" spans="1:38" ht="24" customHeight="1">
      <c r="A93" s="24">
        <f>IF('様式 A-1'!$AL$1="","",'様式 A-1'!$AL$1)</f>
      </c>
      <c r="B93" s="63"/>
      <c r="C93" s="64">
        <f t="shared" si="4"/>
      </c>
      <c r="D93" s="64">
        <f t="shared" si="3"/>
      </c>
      <c r="E93" s="30">
        <f>'様式 A-1'!$D$7</f>
        <v>0</v>
      </c>
      <c r="F93" s="30" t="e">
        <f>'様式 WA-1（集計作業用）'!$D$6</f>
        <v>#N/A</v>
      </c>
      <c r="G93" s="169"/>
      <c r="H93" s="24"/>
      <c r="I93" s="63" t="s">
        <v>504</v>
      </c>
      <c r="J93" s="42"/>
      <c r="K93" s="43"/>
      <c r="L93" s="42"/>
      <c r="M93" s="43"/>
      <c r="N93" s="24" t="s">
        <v>28</v>
      </c>
      <c r="O93" s="63"/>
      <c r="P93" s="207"/>
      <c r="Q93" s="24"/>
      <c r="R93" s="24"/>
      <c r="S93" s="24"/>
      <c r="T93" s="31"/>
      <c r="U93" s="24"/>
      <c r="V93" s="24"/>
      <c r="W93" s="24"/>
      <c r="X93" s="23"/>
      <c r="Y93" s="24">
        <f>IF(X93="","",DATEDIF(X93,'様式 A-1'!$G$2,"Y"))</f>
      </c>
      <c r="Z93" s="303"/>
      <c r="AA93" s="24"/>
      <c r="AB93" s="150"/>
      <c r="AC93" s="150"/>
      <c r="AD93" s="150"/>
      <c r="AE93" s="150"/>
      <c r="AF93" s="150"/>
      <c r="AG93" s="150"/>
      <c r="AH93" s="150"/>
      <c r="AI93" s="261"/>
      <c r="AJ93" s="24">
        <f t="shared" si="11"/>
        <v>0</v>
      </c>
      <c r="AK93" s="65">
        <f t="shared" si="6"/>
        <v>0</v>
      </c>
      <c r="AL93" s="65">
        <f t="shared" si="12"/>
        <v>0</v>
      </c>
    </row>
    <row r="94" spans="1:38" ht="24" customHeight="1">
      <c r="A94" s="24">
        <f>IF('様式 A-1'!$AL$1="","",'様式 A-1'!$AL$1)</f>
      </c>
      <c r="B94" s="63"/>
      <c r="C94" s="64">
        <f t="shared" si="4"/>
      </c>
      <c r="D94" s="64">
        <f t="shared" si="3"/>
      </c>
      <c r="E94" s="30">
        <f>'様式 A-1'!$D$7</f>
        <v>0</v>
      </c>
      <c r="F94" s="30" t="e">
        <f>'様式 WA-1（集計作業用）'!$D$6</f>
        <v>#N/A</v>
      </c>
      <c r="G94" s="169"/>
      <c r="H94" s="24"/>
      <c r="I94" s="63" t="s">
        <v>505</v>
      </c>
      <c r="J94" s="42"/>
      <c r="K94" s="43"/>
      <c r="L94" s="42"/>
      <c r="M94" s="43"/>
      <c r="N94" s="24" t="s">
        <v>28</v>
      </c>
      <c r="O94" s="63"/>
      <c r="P94" s="207"/>
      <c r="Q94" s="24"/>
      <c r="R94" s="24"/>
      <c r="S94" s="24"/>
      <c r="T94" s="31"/>
      <c r="U94" s="24"/>
      <c r="V94" s="24"/>
      <c r="W94" s="24"/>
      <c r="X94" s="23"/>
      <c r="Y94" s="24">
        <f>IF(X94="","",DATEDIF(X94,'様式 A-1'!$G$2,"Y"))</f>
      </c>
      <c r="Z94" s="303"/>
      <c r="AA94" s="24"/>
      <c r="AB94" s="150"/>
      <c r="AC94" s="150"/>
      <c r="AD94" s="150"/>
      <c r="AE94" s="150"/>
      <c r="AF94" s="150"/>
      <c r="AG94" s="150"/>
      <c r="AH94" s="150"/>
      <c r="AI94" s="261"/>
      <c r="AJ94" s="24">
        <f t="shared" si="11"/>
        <v>0</v>
      </c>
      <c r="AK94" s="65">
        <f t="shared" si="6"/>
        <v>0</v>
      </c>
      <c r="AL94" s="65">
        <f t="shared" si="12"/>
        <v>0</v>
      </c>
    </row>
    <row r="95" spans="1:38" ht="24" customHeight="1">
      <c r="A95" s="24">
        <f>IF('様式 A-1'!$AL$1="","",'様式 A-1'!$AL$1)</f>
      </c>
      <c r="B95" s="63"/>
      <c r="C95" s="64">
        <f t="shared" si="4"/>
      </c>
      <c r="D95" s="64">
        <f t="shared" si="3"/>
      </c>
      <c r="E95" s="30">
        <f>'様式 A-1'!$D$7</f>
        <v>0</v>
      </c>
      <c r="F95" s="30" t="e">
        <f>'様式 WA-1（集計作業用）'!$D$6</f>
        <v>#N/A</v>
      </c>
      <c r="G95" s="169"/>
      <c r="H95" s="24"/>
      <c r="I95" s="63" t="s">
        <v>506</v>
      </c>
      <c r="J95" s="42"/>
      <c r="K95" s="43"/>
      <c r="L95" s="42"/>
      <c r="M95" s="43"/>
      <c r="N95" s="24" t="s">
        <v>28</v>
      </c>
      <c r="O95" s="63"/>
      <c r="P95" s="207"/>
      <c r="Q95" s="24"/>
      <c r="R95" s="24"/>
      <c r="S95" s="24"/>
      <c r="T95" s="31"/>
      <c r="U95" s="24"/>
      <c r="V95" s="24"/>
      <c r="W95" s="24"/>
      <c r="X95" s="23"/>
      <c r="Y95" s="24">
        <f>IF(X95="","",DATEDIF(X95,'様式 A-1'!$G$2,"Y"))</f>
      </c>
      <c r="Z95" s="303"/>
      <c r="AA95" s="24"/>
      <c r="AB95" s="150"/>
      <c r="AC95" s="150"/>
      <c r="AD95" s="150"/>
      <c r="AE95" s="150"/>
      <c r="AF95" s="150"/>
      <c r="AG95" s="150"/>
      <c r="AH95" s="150"/>
      <c r="AI95" s="261"/>
      <c r="AJ95" s="24">
        <f t="shared" si="11"/>
        <v>0</v>
      </c>
      <c r="AK95" s="65">
        <f t="shared" si="6"/>
        <v>0</v>
      </c>
      <c r="AL95" s="65">
        <f t="shared" si="12"/>
        <v>0</v>
      </c>
    </row>
    <row r="96" spans="1:38" ht="24" customHeight="1">
      <c r="A96" s="24">
        <f>IF('様式 A-1'!$AL$1="","",'様式 A-1'!$AL$1)</f>
      </c>
      <c r="B96" s="63"/>
      <c r="C96" s="64">
        <f t="shared" si="4"/>
      </c>
      <c r="D96" s="64">
        <f t="shared" si="3"/>
      </c>
      <c r="E96" s="30">
        <f>'様式 A-1'!$D$7</f>
        <v>0</v>
      </c>
      <c r="F96" s="30" t="e">
        <f>'様式 WA-1（集計作業用）'!$D$6</f>
        <v>#N/A</v>
      </c>
      <c r="G96" s="169"/>
      <c r="H96" s="24"/>
      <c r="I96" s="63" t="s">
        <v>507</v>
      </c>
      <c r="J96" s="42"/>
      <c r="K96" s="43"/>
      <c r="L96" s="42"/>
      <c r="M96" s="43"/>
      <c r="N96" s="24" t="s">
        <v>28</v>
      </c>
      <c r="O96" s="63"/>
      <c r="P96" s="207"/>
      <c r="Q96" s="24"/>
      <c r="R96" s="24"/>
      <c r="S96" s="24"/>
      <c r="T96" s="31"/>
      <c r="U96" s="24"/>
      <c r="V96" s="24"/>
      <c r="W96" s="24"/>
      <c r="X96" s="23"/>
      <c r="Y96" s="24">
        <f>IF(X96="","",DATEDIF(X96,'様式 A-1'!$G$2,"Y"))</f>
      </c>
      <c r="Z96" s="303"/>
      <c r="AA96" s="24"/>
      <c r="AB96" s="150"/>
      <c r="AC96" s="150"/>
      <c r="AD96" s="150"/>
      <c r="AE96" s="150"/>
      <c r="AF96" s="150"/>
      <c r="AG96" s="150"/>
      <c r="AH96" s="150"/>
      <c r="AI96" s="261"/>
      <c r="AJ96" s="24">
        <f t="shared" si="11"/>
        <v>0</v>
      </c>
      <c r="AK96" s="65">
        <f t="shared" si="6"/>
        <v>0</v>
      </c>
      <c r="AL96" s="65">
        <f t="shared" si="12"/>
        <v>0</v>
      </c>
    </row>
    <row r="97" spans="1:38" ht="24" customHeight="1">
      <c r="A97" s="24">
        <f>IF('様式 A-1'!$AL$1="","",'様式 A-1'!$AL$1)</f>
      </c>
      <c r="B97" s="63"/>
      <c r="C97" s="64">
        <f t="shared" si="4"/>
      </c>
      <c r="D97" s="64">
        <f t="shared" si="3"/>
      </c>
      <c r="E97" s="30">
        <f>'様式 A-1'!$D$7</f>
        <v>0</v>
      </c>
      <c r="F97" s="30" t="e">
        <f>'様式 WA-1（集計作業用）'!$D$6</f>
        <v>#N/A</v>
      </c>
      <c r="G97" s="169"/>
      <c r="H97" s="24"/>
      <c r="I97" s="63" t="s">
        <v>508</v>
      </c>
      <c r="J97" s="42"/>
      <c r="K97" s="43"/>
      <c r="L97" s="42"/>
      <c r="M97" s="43"/>
      <c r="N97" s="24" t="s">
        <v>28</v>
      </c>
      <c r="O97" s="63"/>
      <c r="P97" s="207"/>
      <c r="Q97" s="24"/>
      <c r="R97" s="24"/>
      <c r="S97" s="24"/>
      <c r="T97" s="31"/>
      <c r="U97" s="24"/>
      <c r="V97" s="24"/>
      <c r="W97" s="24"/>
      <c r="X97" s="23"/>
      <c r="Y97" s="24">
        <f>IF(X97="","",DATEDIF(X97,'様式 A-1'!$G$2,"Y"))</f>
      </c>
      <c r="Z97" s="303"/>
      <c r="AA97" s="24"/>
      <c r="AB97" s="150"/>
      <c r="AC97" s="150"/>
      <c r="AD97" s="150"/>
      <c r="AE97" s="150"/>
      <c r="AF97" s="150"/>
      <c r="AG97" s="150"/>
      <c r="AH97" s="150"/>
      <c r="AI97" s="261"/>
      <c r="AJ97" s="24">
        <f t="shared" si="11"/>
        <v>0</v>
      </c>
      <c r="AK97" s="65">
        <f t="shared" si="6"/>
        <v>0</v>
      </c>
      <c r="AL97" s="65">
        <f t="shared" si="12"/>
        <v>0</v>
      </c>
    </row>
    <row r="98" spans="1:38" ht="24" customHeight="1">
      <c r="A98" s="24">
        <f>IF('様式 A-1'!$AL$1="","",'様式 A-1'!$AL$1)</f>
      </c>
      <c r="B98" s="63"/>
      <c r="C98" s="64">
        <f t="shared" si="4"/>
      </c>
      <c r="D98" s="64">
        <f t="shared" si="3"/>
      </c>
      <c r="E98" s="30">
        <f>'様式 A-1'!$D$7</f>
        <v>0</v>
      </c>
      <c r="F98" s="30" t="e">
        <f>'様式 WA-1（集計作業用）'!$D$6</f>
        <v>#N/A</v>
      </c>
      <c r="G98" s="169"/>
      <c r="H98" s="24"/>
      <c r="I98" s="63" t="s">
        <v>509</v>
      </c>
      <c r="J98" s="42"/>
      <c r="K98" s="43"/>
      <c r="L98" s="42"/>
      <c r="M98" s="43"/>
      <c r="N98" s="24" t="s">
        <v>28</v>
      </c>
      <c r="O98" s="63"/>
      <c r="P98" s="207"/>
      <c r="Q98" s="24"/>
      <c r="R98" s="24"/>
      <c r="S98" s="24"/>
      <c r="T98" s="31"/>
      <c r="U98" s="24"/>
      <c r="V98" s="24"/>
      <c r="W98" s="24"/>
      <c r="X98" s="23"/>
      <c r="Y98" s="24">
        <f>IF(X98="","",DATEDIF(X98,'様式 A-1'!$G$2,"Y"))</f>
      </c>
      <c r="Z98" s="303"/>
      <c r="AA98" s="24"/>
      <c r="AB98" s="150"/>
      <c r="AC98" s="150"/>
      <c r="AD98" s="150"/>
      <c r="AE98" s="150"/>
      <c r="AF98" s="150"/>
      <c r="AG98" s="150"/>
      <c r="AH98" s="150"/>
      <c r="AI98" s="261"/>
      <c r="AJ98" s="24">
        <f t="shared" si="11"/>
        <v>0</v>
      </c>
      <c r="AK98" s="65">
        <f t="shared" si="6"/>
        <v>0</v>
      </c>
      <c r="AL98" s="65">
        <f t="shared" si="12"/>
        <v>0</v>
      </c>
    </row>
    <row r="99" spans="1:38" ht="24" customHeight="1">
      <c r="A99" s="24">
        <f>IF('様式 A-1'!$AL$1="","",'様式 A-1'!$AL$1)</f>
      </c>
      <c r="B99" s="63"/>
      <c r="C99" s="64">
        <f t="shared" si="4"/>
      </c>
      <c r="D99" s="64">
        <f t="shared" si="3"/>
      </c>
      <c r="E99" s="30">
        <f>'様式 A-1'!$D$7</f>
        <v>0</v>
      </c>
      <c r="F99" s="30" t="e">
        <f>'様式 WA-1（集計作業用）'!$D$6</f>
        <v>#N/A</v>
      </c>
      <c r="G99" s="169"/>
      <c r="H99" s="24"/>
      <c r="I99" s="63" t="s">
        <v>510</v>
      </c>
      <c r="J99" s="42"/>
      <c r="K99" s="43"/>
      <c r="L99" s="42"/>
      <c r="M99" s="43"/>
      <c r="N99" s="24" t="s">
        <v>28</v>
      </c>
      <c r="O99" s="63"/>
      <c r="P99" s="207"/>
      <c r="Q99" s="24"/>
      <c r="R99" s="24"/>
      <c r="S99" s="24"/>
      <c r="T99" s="31"/>
      <c r="U99" s="24"/>
      <c r="V99" s="24"/>
      <c r="W99" s="24"/>
      <c r="X99" s="23"/>
      <c r="Y99" s="24">
        <f>IF(X99="","",DATEDIF(X99,'様式 A-1'!$G$2,"Y"))</f>
      </c>
      <c r="Z99" s="303"/>
      <c r="AA99" s="24"/>
      <c r="AB99" s="150"/>
      <c r="AC99" s="150"/>
      <c r="AD99" s="150"/>
      <c r="AE99" s="150"/>
      <c r="AF99" s="150"/>
      <c r="AG99" s="150"/>
      <c r="AH99" s="150"/>
      <c r="AI99" s="261"/>
      <c r="AJ99" s="24">
        <f t="shared" si="11"/>
        <v>0</v>
      </c>
      <c r="AK99" s="65">
        <f t="shared" si="6"/>
        <v>0</v>
      </c>
      <c r="AL99" s="65">
        <f t="shared" si="12"/>
        <v>0</v>
      </c>
    </row>
    <row r="100" spans="1:38" ht="24" customHeight="1">
      <c r="A100" s="24">
        <f>IF('様式 A-1'!$AL$1="","",'様式 A-1'!$AL$1)</f>
      </c>
      <c r="B100" s="63"/>
      <c r="C100" s="64">
        <f t="shared" si="4"/>
      </c>
      <c r="D100" s="64">
        <f t="shared" si="3"/>
      </c>
      <c r="E100" s="30">
        <f>'様式 A-1'!$D$7</f>
        <v>0</v>
      </c>
      <c r="F100" s="30" t="e">
        <f>'様式 WA-1（集計作業用）'!$D$6</f>
        <v>#N/A</v>
      </c>
      <c r="G100" s="169"/>
      <c r="H100" s="24"/>
      <c r="I100" s="63" t="s">
        <v>511</v>
      </c>
      <c r="J100" s="42"/>
      <c r="K100" s="43"/>
      <c r="L100" s="42"/>
      <c r="M100" s="43"/>
      <c r="N100" s="24" t="s">
        <v>28</v>
      </c>
      <c r="O100" s="63"/>
      <c r="P100" s="207"/>
      <c r="Q100" s="24"/>
      <c r="R100" s="24"/>
      <c r="S100" s="24"/>
      <c r="T100" s="31"/>
      <c r="U100" s="24"/>
      <c r="V100" s="24"/>
      <c r="W100" s="24"/>
      <c r="X100" s="23"/>
      <c r="Y100" s="24">
        <f>IF(X100="","",DATEDIF(X100,'様式 A-1'!$G$2,"Y"))</f>
      </c>
      <c r="Z100" s="303"/>
      <c r="AA100" s="24"/>
      <c r="AB100" s="150"/>
      <c r="AC100" s="150"/>
      <c r="AD100" s="150"/>
      <c r="AE100" s="150"/>
      <c r="AF100" s="150"/>
      <c r="AG100" s="150"/>
      <c r="AH100" s="150"/>
      <c r="AI100" s="261"/>
      <c r="AJ100" s="24">
        <f t="shared" si="11"/>
        <v>0</v>
      </c>
      <c r="AK100" s="65">
        <f t="shared" si="6"/>
        <v>0</v>
      </c>
      <c r="AL100" s="65">
        <f t="shared" si="12"/>
        <v>0</v>
      </c>
    </row>
    <row r="101" spans="1:38" ht="24" customHeight="1">
      <c r="A101" s="24">
        <f>IF('様式 A-1'!$AL$1="","",'様式 A-1'!$AL$1)</f>
      </c>
      <c r="B101" s="63"/>
      <c r="C101" s="64">
        <f t="shared" si="4"/>
      </c>
      <c r="D101" s="64">
        <f t="shared" si="3"/>
      </c>
      <c r="E101" s="30">
        <f>'様式 A-1'!$D$7</f>
        <v>0</v>
      </c>
      <c r="F101" s="30" t="e">
        <f>'様式 WA-1（集計作業用）'!$D$6</f>
        <v>#N/A</v>
      </c>
      <c r="G101" s="169"/>
      <c r="H101" s="24"/>
      <c r="I101" s="63" t="s">
        <v>512</v>
      </c>
      <c r="J101" s="42"/>
      <c r="K101" s="43"/>
      <c r="L101" s="42"/>
      <c r="M101" s="43"/>
      <c r="N101" s="24" t="s">
        <v>28</v>
      </c>
      <c r="O101" s="63"/>
      <c r="P101" s="207"/>
      <c r="Q101" s="24"/>
      <c r="R101" s="24"/>
      <c r="S101" s="24"/>
      <c r="T101" s="31"/>
      <c r="U101" s="24"/>
      <c r="V101" s="24"/>
      <c r="W101" s="24"/>
      <c r="X101" s="23"/>
      <c r="Y101" s="24">
        <f>IF(X101="","",DATEDIF(X101,'様式 A-1'!$G$2,"Y"))</f>
      </c>
      <c r="Z101" s="303"/>
      <c r="AA101" s="24"/>
      <c r="AB101" s="150"/>
      <c r="AC101" s="150"/>
      <c r="AD101" s="150"/>
      <c r="AE101" s="150"/>
      <c r="AF101" s="150"/>
      <c r="AG101" s="150"/>
      <c r="AH101" s="150"/>
      <c r="AI101" s="261"/>
      <c r="AJ101" s="24">
        <f t="shared" si="11"/>
        <v>0</v>
      </c>
      <c r="AK101" s="65">
        <f t="shared" si="6"/>
        <v>0</v>
      </c>
      <c r="AL101" s="65">
        <f t="shared" si="12"/>
        <v>0</v>
      </c>
    </row>
    <row r="102" spans="1:38" ht="24" customHeight="1">
      <c r="A102" s="24">
        <f>IF('様式 A-1'!$AL$1="","",'様式 A-1'!$AL$1)</f>
      </c>
      <c r="B102" s="63"/>
      <c r="C102" s="64">
        <f t="shared" si="4"/>
      </c>
      <c r="D102" s="64">
        <f t="shared" si="3"/>
      </c>
      <c r="E102" s="30">
        <f>'様式 A-1'!$D$7</f>
        <v>0</v>
      </c>
      <c r="F102" s="30" t="e">
        <f>'様式 WA-1（集計作業用）'!$D$6</f>
        <v>#N/A</v>
      </c>
      <c r="G102" s="169"/>
      <c r="H102" s="24"/>
      <c r="I102" s="63" t="s">
        <v>513</v>
      </c>
      <c r="J102" s="42"/>
      <c r="K102" s="43"/>
      <c r="L102" s="42"/>
      <c r="M102" s="43"/>
      <c r="N102" s="24" t="s">
        <v>28</v>
      </c>
      <c r="O102" s="63"/>
      <c r="P102" s="207"/>
      <c r="Q102" s="24"/>
      <c r="R102" s="24"/>
      <c r="S102" s="24"/>
      <c r="T102" s="31"/>
      <c r="U102" s="24"/>
      <c r="V102" s="24"/>
      <c r="W102" s="24"/>
      <c r="X102" s="23"/>
      <c r="Y102" s="24">
        <f>IF(X102="","",DATEDIF(X102,'様式 A-1'!$G$2,"Y"))</f>
      </c>
      <c r="Z102" s="303"/>
      <c r="AA102" s="24"/>
      <c r="AB102" s="150"/>
      <c r="AC102" s="150"/>
      <c r="AD102" s="150"/>
      <c r="AE102" s="150"/>
      <c r="AF102" s="150"/>
      <c r="AG102" s="150"/>
      <c r="AH102" s="150"/>
      <c r="AI102" s="261"/>
      <c r="AJ102" s="24">
        <f t="shared" si="11"/>
        <v>0</v>
      </c>
      <c r="AK102" s="65">
        <f t="shared" si="6"/>
        <v>0</v>
      </c>
      <c r="AL102" s="65">
        <f t="shared" si="12"/>
        <v>0</v>
      </c>
    </row>
    <row r="103" spans="1:38" ht="24" customHeight="1">
      <c r="A103" s="24">
        <f>IF('様式 A-1'!$AL$1="","",'様式 A-1'!$AL$1)</f>
      </c>
      <c r="B103" s="63"/>
      <c r="C103" s="64">
        <f t="shared" si="4"/>
      </c>
      <c r="D103" s="64">
        <f t="shared" si="3"/>
      </c>
      <c r="E103" s="30">
        <f>'様式 A-1'!$D$7</f>
        <v>0</v>
      </c>
      <c r="F103" s="30" t="e">
        <f>'様式 WA-1（集計作業用）'!$D$6</f>
        <v>#N/A</v>
      </c>
      <c r="G103" s="169"/>
      <c r="H103" s="24"/>
      <c r="I103" s="63" t="s">
        <v>514</v>
      </c>
      <c r="J103" s="42"/>
      <c r="K103" s="43"/>
      <c r="L103" s="42"/>
      <c r="M103" s="43"/>
      <c r="N103" s="24" t="s">
        <v>28</v>
      </c>
      <c r="O103" s="63"/>
      <c r="P103" s="207"/>
      <c r="Q103" s="24"/>
      <c r="R103" s="24"/>
      <c r="S103" s="24"/>
      <c r="T103" s="31"/>
      <c r="U103" s="24"/>
      <c r="V103" s="24"/>
      <c r="W103" s="24"/>
      <c r="X103" s="23"/>
      <c r="Y103" s="24">
        <f>IF(X103="","",DATEDIF(X103,'様式 A-1'!$G$2,"Y"))</f>
      </c>
      <c r="Z103" s="303"/>
      <c r="AA103" s="24"/>
      <c r="AB103" s="150"/>
      <c r="AC103" s="150"/>
      <c r="AD103" s="150"/>
      <c r="AE103" s="150"/>
      <c r="AF103" s="150"/>
      <c r="AG103" s="150"/>
      <c r="AH103" s="150"/>
      <c r="AI103" s="261"/>
      <c r="AJ103" s="24">
        <f t="shared" si="11"/>
        <v>0</v>
      </c>
      <c r="AK103" s="65">
        <f t="shared" si="6"/>
        <v>0</v>
      </c>
      <c r="AL103" s="65">
        <f t="shared" si="12"/>
        <v>0</v>
      </c>
    </row>
    <row r="104" spans="1:38" ht="24" customHeight="1">
      <c r="A104" s="24">
        <f>IF('様式 A-1'!$AL$1="","",'様式 A-1'!$AL$1)</f>
      </c>
      <c r="B104" s="63"/>
      <c r="C104" s="64">
        <f t="shared" si="4"/>
      </c>
      <c r="D104" s="64">
        <f t="shared" si="3"/>
      </c>
      <c r="E104" s="30">
        <f>'様式 A-1'!$D$7</f>
        <v>0</v>
      </c>
      <c r="F104" s="30" t="e">
        <f>'様式 WA-1（集計作業用）'!$D$6</f>
        <v>#N/A</v>
      </c>
      <c r="G104" s="169"/>
      <c r="H104" s="24"/>
      <c r="I104" s="63" t="s">
        <v>515</v>
      </c>
      <c r="J104" s="42"/>
      <c r="K104" s="43"/>
      <c r="L104" s="42"/>
      <c r="M104" s="43"/>
      <c r="N104" s="24" t="s">
        <v>28</v>
      </c>
      <c r="O104" s="63"/>
      <c r="P104" s="207"/>
      <c r="Q104" s="24"/>
      <c r="R104" s="24"/>
      <c r="S104" s="24"/>
      <c r="T104" s="31"/>
      <c r="U104" s="24"/>
      <c r="V104" s="24"/>
      <c r="W104" s="24"/>
      <c r="X104" s="23"/>
      <c r="Y104" s="24">
        <f>IF(X104="","",DATEDIF(X104,'様式 A-1'!$G$2,"Y"))</f>
      </c>
      <c r="Z104" s="303"/>
      <c r="AA104" s="24"/>
      <c r="AB104" s="150"/>
      <c r="AC104" s="150"/>
      <c r="AD104" s="150"/>
      <c r="AE104" s="150"/>
      <c r="AF104" s="150"/>
      <c r="AG104" s="150"/>
      <c r="AH104" s="150"/>
      <c r="AI104" s="261"/>
      <c r="AJ104" s="24">
        <f aca="true" t="shared" si="13" ref="AJ104:AJ129">COUNT(AB104:AH104)</f>
        <v>0</v>
      </c>
      <c r="AK104" s="65">
        <f t="shared" si="6"/>
        <v>0</v>
      </c>
      <c r="AL104" s="65">
        <f t="shared" si="12"/>
        <v>0</v>
      </c>
    </row>
    <row r="105" spans="1:38" ht="24" customHeight="1">
      <c r="A105" s="24">
        <f>IF('様式 A-1'!$AL$1="","",'様式 A-1'!$AL$1)</f>
      </c>
      <c r="B105" s="63"/>
      <c r="C105" s="64">
        <f t="shared" si="4"/>
      </c>
      <c r="D105" s="64">
        <f t="shared" si="3"/>
      </c>
      <c r="E105" s="30">
        <f>'様式 A-1'!$D$7</f>
        <v>0</v>
      </c>
      <c r="F105" s="30" t="e">
        <f>'様式 WA-1（集計作業用）'!$D$6</f>
        <v>#N/A</v>
      </c>
      <c r="G105" s="169"/>
      <c r="H105" s="24"/>
      <c r="I105" s="63" t="s">
        <v>516</v>
      </c>
      <c r="J105" s="42"/>
      <c r="K105" s="43"/>
      <c r="L105" s="42"/>
      <c r="M105" s="43"/>
      <c r="N105" s="24" t="s">
        <v>28</v>
      </c>
      <c r="O105" s="63"/>
      <c r="P105" s="207"/>
      <c r="Q105" s="24"/>
      <c r="R105" s="24"/>
      <c r="S105" s="24"/>
      <c r="T105" s="31"/>
      <c r="U105" s="24"/>
      <c r="V105" s="24"/>
      <c r="W105" s="24"/>
      <c r="X105" s="23"/>
      <c r="Y105" s="24">
        <f>IF(X105="","",DATEDIF(X105,'様式 A-1'!$G$2,"Y"))</f>
      </c>
      <c r="Z105" s="303"/>
      <c r="AA105" s="24"/>
      <c r="AB105" s="150"/>
      <c r="AC105" s="150"/>
      <c r="AD105" s="150"/>
      <c r="AE105" s="150"/>
      <c r="AF105" s="150"/>
      <c r="AG105" s="150"/>
      <c r="AH105" s="150"/>
      <c r="AI105" s="261"/>
      <c r="AJ105" s="24">
        <f t="shared" si="13"/>
        <v>0</v>
      </c>
      <c r="AK105" s="65">
        <f t="shared" si="6"/>
        <v>0</v>
      </c>
      <c r="AL105" s="65">
        <f t="shared" si="12"/>
        <v>0</v>
      </c>
    </row>
    <row r="106" spans="1:38" ht="24" customHeight="1">
      <c r="A106" s="24">
        <f>IF('様式 A-1'!$AL$1="","",'様式 A-1'!$AL$1)</f>
      </c>
      <c r="B106" s="63"/>
      <c r="C106" s="64">
        <f t="shared" si="4"/>
      </c>
      <c r="D106" s="64">
        <f t="shared" si="3"/>
      </c>
      <c r="E106" s="30">
        <f>'様式 A-1'!$D$7</f>
        <v>0</v>
      </c>
      <c r="F106" s="30" t="e">
        <f>'様式 WA-1（集計作業用）'!$D$6</f>
        <v>#N/A</v>
      </c>
      <c r="G106" s="169"/>
      <c r="H106" s="24"/>
      <c r="I106" s="63" t="s">
        <v>517</v>
      </c>
      <c r="J106" s="42"/>
      <c r="K106" s="43"/>
      <c r="L106" s="42"/>
      <c r="M106" s="43"/>
      <c r="N106" s="24" t="s">
        <v>28</v>
      </c>
      <c r="O106" s="63"/>
      <c r="P106" s="207"/>
      <c r="Q106" s="24"/>
      <c r="R106" s="24"/>
      <c r="S106" s="24"/>
      <c r="T106" s="31"/>
      <c r="U106" s="24"/>
      <c r="V106" s="24"/>
      <c r="W106" s="24"/>
      <c r="X106" s="23"/>
      <c r="Y106" s="24">
        <f>IF(X106="","",DATEDIF(X106,'様式 A-1'!$G$2,"Y"))</f>
      </c>
      <c r="Z106" s="303"/>
      <c r="AA106" s="24"/>
      <c r="AB106" s="150"/>
      <c r="AC106" s="150"/>
      <c r="AD106" s="150"/>
      <c r="AE106" s="150"/>
      <c r="AF106" s="150"/>
      <c r="AG106" s="150"/>
      <c r="AH106" s="150"/>
      <c r="AI106" s="261"/>
      <c r="AJ106" s="24">
        <f t="shared" si="13"/>
        <v>0</v>
      </c>
      <c r="AK106" s="65">
        <f t="shared" si="6"/>
        <v>0</v>
      </c>
      <c r="AL106" s="65">
        <f t="shared" si="12"/>
        <v>0</v>
      </c>
    </row>
    <row r="107" spans="1:38" ht="24" customHeight="1">
      <c r="A107" s="24">
        <f>IF('様式 A-1'!$AL$1="","",'様式 A-1'!$AL$1)</f>
      </c>
      <c r="B107" s="63"/>
      <c r="C107" s="64">
        <f t="shared" si="4"/>
      </c>
      <c r="D107" s="64">
        <f t="shared" si="3"/>
      </c>
      <c r="E107" s="30">
        <f>'様式 A-1'!$D$7</f>
        <v>0</v>
      </c>
      <c r="F107" s="30" t="e">
        <f>'様式 WA-1（集計作業用）'!$D$6</f>
        <v>#N/A</v>
      </c>
      <c r="G107" s="169"/>
      <c r="H107" s="24"/>
      <c r="I107" s="63" t="s">
        <v>518</v>
      </c>
      <c r="J107" s="42"/>
      <c r="K107" s="43"/>
      <c r="L107" s="42"/>
      <c r="M107" s="43"/>
      <c r="N107" s="24" t="s">
        <v>28</v>
      </c>
      <c r="O107" s="63"/>
      <c r="P107" s="207"/>
      <c r="Q107" s="24"/>
      <c r="R107" s="24"/>
      <c r="S107" s="24"/>
      <c r="T107" s="31"/>
      <c r="U107" s="24"/>
      <c r="V107" s="24"/>
      <c r="W107" s="24"/>
      <c r="X107" s="23"/>
      <c r="Y107" s="24">
        <f>IF(X107="","",DATEDIF(X107,'様式 A-1'!$G$2,"Y"))</f>
      </c>
      <c r="Z107" s="303"/>
      <c r="AA107" s="24"/>
      <c r="AB107" s="150"/>
      <c r="AC107" s="150"/>
      <c r="AD107" s="150"/>
      <c r="AE107" s="150"/>
      <c r="AF107" s="150"/>
      <c r="AG107" s="150"/>
      <c r="AH107" s="150"/>
      <c r="AI107" s="261"/>
      <c r="AJ107" s="24">
        <f t="shared" si="13"/>
        <v>0</v>
      </c>
      <c r="AK107" s="65">
        <f t="shared" si="6"/>
        <v>0</v>
      </c>
      <c r="AL107" s="65">
        <f t="shared" si="12"/>
        <v>0</v>
      </c>
    </row>
    <row r="108" spans="1:38" ht="24" customHeight="1">
      <c r="A108" s="24">
        <f>IF('様式 A-1'!$AL$1="","",'様式 A-1'!$AL$1)</f>
      </c>
      <c r="B108" s="63"/>
      <c r="C108" s="64">
        <f t="shared" si="4"/>
      </c>
      <c r="D108" s="64">
        <f t="shared" si="3"/>
      </c>
      <c r="E108" s="30">
        <f>'様式 A-1'!$D$7</f>
        <v>0</v>
      </c>
      <c r="F108" s="30" t="e">
        <f>'様式 WA-1（集計作業用）'!$D$6</f>
        <v>#N/A</v>
      </c>
      <c r="G108" s="169"/>
      <c r="H108" s="24"/>
      <c r="I108" s="63" t="s">
        <v>519</v>
      </c>
      <c r="J108" s="42"/>
      <c r="K108" s="43"/>
      <c r="L108" s="42"/>
      <c r="M108" s="43"/>
      <c r="N108" s="24" t="s">
        <v>28</v>
      </c>
      <c r="O108" s="63"/>
      <c r="P108" s="207"/>
      <c r="Q108" s="24"/>
      <c r="R108" s="24"/>
      <c r="S108" s="24"/>
      <c r="T108" s="31"/>
      <c r="U108" s="24"/>
      <c r="V108" s="24"/>
      <c r="W108" s="24"/>
      <c r="X108" s="23"/>
      <c r="Y108" s="24">
        <f>IF(X108="","",DATEDIF(X108,'様式 A-1'!$G$2,"Y"))</f>
      </c>
      <c r="Z108" s="303"/>
      <c r="AA108" s="24"/>
      <c r="AB108" s="150"/>
      <c r="AC108" s="150"/>
      <c r="AD108" s="150"/>
      <c r="AE108" s="150"/>
      <c r="AF108" s="150"/>
      <c r="AG108" s="150"/>
      <c r="AH108" s="150"/>
      <c r="AI108" s="261"/>
      <c r="AJ108" s="24">
        <f t="shared" si="13"/>
        <v>0</v>
      </c>
      <c r="AK108" s="65">
        <f t="shared" si="6"/>
        <v>0</v>
      </c>
      <c r="AL108" s="65">
        <f t="shared" si="12"/>
        <v>0</v>
      </c>
    </row>
    <row r="109" spans="1:38" ht="24" customHeight="1">
      <c r="A109" s="24">
        <f>IF('様式 A-1'!$AL$1="","",'様式 A-1'!$AL$1)</f>
      </c>
      <c r="B109" s="63"/>
      <c r="C109" s="64">
        <f t="shared" si="4"/>
      </c>
      <c r="D109" s="64">
        <f t="shared" si="3"/>
      </c>
      <c r="E109" s="30">
        <f>'様式 A-1'!$D$7</f>
        <v>0</v>
      </c>
      <c r="F109" s="30" t="e">
        <f>'様式 WA-1（集計作業用）'!$D$6</f>
        <v>#N/A</v>
      </c>
      <c r="G109" s="169"/>
      <c r="H109" s="24"/>
      <c r="I109" s="63" t="s">
        <v>520</v>
      </c>
      <c r="J109" s="42"/>
      <c r="K109" s="43"/>
      <c r="L109" s="42"/>
      <c r="M109" s="43"/>
      <c r="N109" s="24" t="s">
        <v>28</v>
      </c>
      <c r="O109" s="63"/>
      <c r="P109" s="207"/>
      <c r="Q109" s="24"/>
      <c r="R109" s="24"/>
      <c r="S109" s="24"/>
      <c r="T109" s="31"/>
      <c r="U109" s="24"/>
      <c r="V109" s="24"/>
      <c r="W109" s="24"/>
      <c r="X109" s="23"/>
      <c r="Y109" s="24">
        <f>IF(X109="","",DATEDIF(X109,'様式 A-1'!$G$2,"Y"))</f>
      </c>
      <c r="Z109" s="303"/>
      <c r="AA109" s="24"/>
      <c r="AB109" s="150"/>
      <c r="AC109" s="150"/>
      <c r="AD109" s="150"/>
      <c r="AE109" s="150"/>
      <c r="AF109" s="150"/>
      <c r="AG109" s="150"/>
      <c r="AH109" s="150"/>
      <c r="AI109" s="261"/>
      <c r="AJ109" s="24">
        <f t="shared" si="13"/>
        <v>0</v>
      </c>
      <c r="AK109" s="65">
        <f t="shared" si="6"/>
        <v>0</v>
      </c>
      <c r="AL109" s="65">
        <f t="shared" si="12"/>
        <v>0</v>
      </c>
    </row>
    <row r="110" spans="1:38" ht="24" customHeight="1">
      <c r="A110" s="24">
        <f>IF('様式 A-1'!$AL$1="","",'様式 A-1'!$AL$1)</f>
      </c>
      <c r="B110" s="63"/>
      <c r="C110" s="64">
        <f t="shared" si="4"/>
      </c>
      <c r="D110" s="64">
        <f t="shared" si="3"/>
      </c>
      <c r="E110" s="30">
        <f>'様式 A-1'!$D$7</f>
        <v>0</v>
      </c>
      <c r="F110" s="30" t="e">
        <f>'様式 WA-1（集計作業用）'!$D$6</f>
        <v>#N/A</v>
      </c>
      <c r="G110" s="169"/>
      <c r="H110" s="24"/>
      <c r="I110" s="63" t="s">
        <v>521</v>
      </c>
      <c r="J110" s="42"/>
      <c r="K110" s="43"/>
      <c r="L110" s="42"/>
      <c r="M110" s="43"/>
      <c r="N110" s="24" t="s">
        <v>28</v>
      </c>
      <c r="O110" s="63"/>
      <c r="P110" s="207"/>
      <c r="Q110" s="24"/>
      <c r="R110" s="24"/>
      <c r="S110" s="24"/>
      <c r="T110" s="31"/>
      <c r="U110" s="24"/>
      <c r="V110" s="24"/>
      <c r="W110" s="24"/>
      <c r="X110" s="23"/>
      <c r="Y110" s="24">
        <f>IF(X110="","",DATEDIF(X110,'様式 A-1'!$G$2,"Y"))</f>
      </c>
      <c r="Z110" s="303"/>
      <c r="AA110" s="24"/>
      <c r="AB110" s="150"/>
      <c r="AC110" s="150"/>
      <c r="AD110" s="150"/>
      <c r="AE110" s="150"/>
      <c r="AF110" s="150"/>
      <c r="AG110" s="150"/>
      <c r="AH110" s="150"/>
      <c r="AI110" s="261"/>
      <c r="AJ110" s="24">
        <f t="shared" si="13"/>
        <v>0</v>
      </c>
      <c r="AK110" s="65">
        <f t="shared" si="6"/>
        <v>0</v>
      </c>
      <c r="AL110" s="65">
        <f t="shared" si="12"/>
        <v>0</v>
      </c>
    </row>
    <row r="111" spans="1:38" ht="24" customHeight="1">
      <c r="A111" s="24">
        <f>IF('様式 A-1'!$AL$1="","",'様式 A-1'!$AL$1)</f>
      </c>
      <c r="B111" s="63"/>
      <c r="C111" s="64">
        <f t="shared" si="4"/>
      </c>
      <c r="D111" s="64">
        <f t="shared" si="3"/>
      </c>
      <c r="E111" s="30">
        <f>'様式 A-1'!$D$7</f>
        <v>0</v>
      </c>
      <c r="F111" s="30" t="e">
        <f>'様式 WA-1（集計作業用）'!$D$6</f>
        <v>#N/A</v>
      </c>
      <c r="G111" s="169"/>
      <c r="H111" s="24"/>
      <c r="I111" s="63" t="s">
        <v>522</v>
      </c>
      <c r="J111" s="42"/>
      <c r="K111" s="43"/>
      <c r="L111" s="42"/>
      <c r="M111" s="43"/>
      <c r="N111" s="24" t="s">
        <v>28</v>
      </c>
      <c r="O111" s="63"/>
      <c r="P111" s="207"/>
      <c r="Q111" s="24"/>
      <c r="R111" s="24"/>
      <c r="S111" s="24"/>
      <c r="T111" s="31"/>
      <c r="U111" s="24"/>
      <c r="V111" s="24"/>
      <c r="W111" s="24"/>
      <c r="X111" s="23"/>
      <c r="Y111" s="24">
        <f>IF(X111="","",DATEDIF(X111,'様式 A-1'!$G$2,"Y"))</f>
      </c>
      <c r="Z111" s="303"/>
      <c r="AA111" s="24"/>
      <c r="AB111" s="150"/>
      <c r="AC111" s="150"/>
      <c r="AD111" s="150"/>
      <c r="AE111" s="150"/>
      <c r="AF111" s="150"/>
      <c r="AG111" s="150"/>
      <c r="AH111" s="150"/>
      <c r="AI111" s="261"/>
      <c r="AJ111" s="24">
        <f t="shared" si="13"/>
        <v>0</v>
      </c>
      <c r="AK111" s="65">
        <f t="shared" si="6"/>
        <v>0</v>
      </c>
      <c r="AL111" s="65">
        <f t="shared" si="12"/>
        <v>0</v>
      </c>
    </row>
    <row r="112" spans="1:38" ht="24" customHeight="1">
      <c r="A112" s="24">
        <f>IF('様式 A-1'!$AL$1="","",'様式 A-1'!$AL$1)</f>
      </c>
      <c r="B112" s="63"/>
      <c r="C112" s="64">
        <f t="shared" si="4"/>
      </c>
      <c r="D112" s="64">
        <f t="shared" si="3"/>
      </c>
      <c r="E112" s="30">
        <f>'様式 A-1'!$D$7</f>
        <v>0</v>
      </c>
      <c r="F112" s="30" t="e">
        <f>'様式 WA-1（集計作業用）'!$D$6</f>
        <v>#N/A</v>
      </c>
      <c r="G112" s="169"/>
      <c r="H112" s="24"/>
      <c r="I112" s="63" t="s">
        <v>523</v>
      </c>
      <c r="J112" s="42"/>
      <c r="K112" s="43"/>
      <c r="L112" s="42"/>
      <c r="M112" s="43"/>
      <c r="N112" s="24" t="s">
        <v>28</v>
      </c>
      <c r="O112" s="63"/>
      <c r="P112" s="207"/>
      <c r="Q112" s="24"/>
      <c r="R112" s="24"/>
      <c r="S112" s="24"/>
      <c r="T112" s="31"/>
      <c r="U112" s="24"/>
      <c r="V112" s="24"/>
      <c r="W112" s="24"/>
      <c r="X112" s="23"/>
      <c r="Y112" s="24">
        <f>IF(X112="","",DATEDIF(X112,'様式 A-1'!$G$2,"Y"))</f>
      </c>
      <c r="Z112" s="303"/>
      <c r="AA112" s="24"/>
      <c r="AB112" s="150"/>
      <c r="AC112" s="150"/>
      <c r="AD112" s="150"/>
      <c r="AE112" s="150"/>
      <c r="AF112" s="150"/>
      <c r="AG112" s="150"/>
      <c r="AH112" s="150"/>
      <c r="AI112" s="261"/>
      <c r="AJ112" s="24">
        <f t="shared" si="13"/>
        <v>0</v>
      </c>
      <c r="AK112" s="65">
        <f aca="true" t="shared" si="14" ref="AK112:AK129">IF(AJ112&lt;=$AQ$154,AJ112,$AQ$154)</f>
        <v>0</v>
      </c>
      <c r="AL112" s="65">
        <f aca="true" t="shared" si="15" ref="AL112:AL129">IF(AJ112&lt;=$AQ$154,0,AJ112-$AQ$154)</f>
        <v>0</v>
      </c>
    </row>
    <row r="113" spans="1:38" ht="24" customHeight="1">
      <c r="A113" s="24">
        <f>IF('様式 A-1'!$AL$1="","",'様式 A-1'!$AL$1)</f>
      </c>
      <c r="B113" s="63"/>
      <c r="C113" s="64">
        <f t="shared" si="4"/>
      </c>
      <c r="D113" s="64">
        <f aca="true" t="shared" si="16" ref="D113:D129">IF(J113="","",ASC(TRIM(L113&amp;" "&amp;M113)))</f>
      </c>
      <c r="E113" s="30">
        <f>'様式 A-1'!$D$7</f>
        <v>0</v>
      </c>
      <c r="F113" s="30" t="e">
        <f>'様式 WA-1（集計作業用）'!$D$6</f>
        <v>#N/A</v>
      </c>
      <c r="G113" s="169"/>
      <c r="H113" s="24"/>
      <c r="I113" s="63" t="s">
        <v>524</v>
      </c>
      <c r="J113" s="42"/>
      <c r="K113" s="43"/>
      <c r="L113" s="42"/>
      <c r="M113" s="43"/>
      <c r="N113" s="24" t="s">
        <v>28</v>
      </c>
      <c r="O113" s="63"/>
      <c r="P113" s="207"/>
      <c r="Q113" s="24"/>
      <c r="R113" s="24"/>
      <c r="S113" s="24"/>
      <c r="T113" s="31"/>
      <c r="U113" s="24"/>
      <c r="V113" s="24"/>
      <c r="W113" s="24"/>
      <c r="X113" s="23"/>
      <c r="Y113" s="24">
        <f>IF(X113="","",DATEDIF(X113,'様式 A-1'!$G$2,"Y"))</f>
      </c>
      <c r="Z113" s="303"/>
      <c r="AA113" s="24"/>
      <c r="AB113" s="150"/>
      <c r="AC113" s="150"/>
      <c r="AD113" s="150"/>
      <c r="AE113" s="150"/>
      <c r="AF113" s="150"/>
      <c r="AG113" s="150"/>
      <c r="AH113" s="150"/>
      <c r="AI113" s="261"/>
      <c r="AJ113" s="24">
        <f t="shared" si="13"/>
        <v>0</v>
      </c>
      <c r="AK113" s="65">
        <f t="shared" si="14"/>
        <v>0</v>
      </c>
      <c r="AL113" s="65">
        <f t="shared" si="15"/>
        <v>0</v>
      </c>
    </row>
    <row r="114" spans="1:38" ht="24" customHeight="1">
      <c r="A114" s="24">
        <f>IF('様式 A-1'!$AL$1="","",'様式 A-1'!$AL$1)</f>
      </c>
      <c r="B114" s="63"/>
      <c r="C114" s="64">
        <f aca="true" t="shared" si="17" ref="C114:C129">IF(J114="","",TRIM(J114&amp;"　"&amp;K114))</f>
      </c>
      <c r="D114" s="64">
        <f t="shared" si="16"/>
      </c>
      <c r="E114" s="30">
        <f>'様式 A-1'!$D$7</f>
        <v>0</v>
      </c>
      <c r="F114" s="30" t="e">
        <f>'様式 WA-1（集計作業用）'!$D$6</f>
        <v>#N/A</v>
      </c>
      <c r="G114" s="169"/>
      <c r="H114" s="24"/>
      <c r="I114" s="63" t="s">
        <v>525</v>
      </c>
      <c r="J114" s="42"/>
      <c r="K114" s="43"/>
      <c r="L114" s="42"/>
      <c r="M114" s="43"/>
      <c r="N114" s="24" t="s">
        <v>28</v>
      </c>
      <c r="O114" s="63"/>
      <c r="P114" s="207"/>
      <c r="Q114" s="24"/>
      <c r="R114" s="24"/>
      <c r="S114" s="24"/>
      <c r="T114" s="31"/>
      <c r="U114" s="24"/>
      <c r="V114" s="24"/>
      <c r="W114" s="24"/>
      <c r="X114" s="23"/>
      <c r="Y114" s="24">
        <f>IF(X114="","",DATEDIF(X114,'様式 A-1'!$G$2,"Y"))</f>
      </c>
      <c r="Z114" s="303"/>
      <c r="AA114" s="24"/>
      <c r="AB114" s="150"/>
      <c r="AC114" s="150"/>
      <c r="AD114" s="150"/>
      <c r="AE114" s="150"/>
      <c r="AF114" s="150"/>
      <c r="AG114" s="150"/>
      <c r="AH114" s="150"/>
      <c r="AI114" s="261"/>
      <c r="AJ114" s="24">
        <f t="shared" si="13"/>
        <v>0</v>
      </c>
      <c r="AK114" s="65">
        <f t="shared" si="14"/>
        <v>0</v>
      </c>
      <c r="AL114" s="65">
        <f t="shared" si="15"/>
        <v>0</v>
      </c>
    </row>
    <row r="115" spans="1:38" ht="24" customHeight="1">
      <c r="A115" s="24">
        <f>IF('様式 A-1'!$AL$1="","",'様式 A-1'!$AL$1)</f>
      </c>
      <c r="B115" s="63"/>
      <c r="C115" s="64">
        <f t="shared" si="17"/>
      </c>
      <c r="D115" s="64">
        <f t="shared" si="16"/>
      </c>
      <c r="E115" s="30">
        <f>'様式 A-1'!$D$7</f>
        <v>0</v>
      </c>
      <c r="F115" s="30" t="e">
        <f>'様式 WA-1（集計作業用）'!$D$6</f>
        <v>#N/A</v>
      </c>
      <c r="G115" s="169"/>
      <c r="H115" s="24"/>
      <c r="I115" s="63" t="s">
        <v>526</v>
      </c>
      <c r="J115" s="42"/>
      <c r="K115" s="43"/>
      <c r="L115" s="42"/>
      <c r="M115" s="43"/>
      <c r="N115" s="24" t="s">
        <v>28</v>
      </c>
      <c r="O115" s="63"/>
      <c r="P115" s="207"/>
      <c r="Q115" s="24"/>
      <c r="R115" s="24"/>
      <c r="S115" s="24"/>
      <c r="T115" s="31"/>
      <c r="U115" s="24"/>
      <c r="V115" s="24"/>
      <c r="W115" s="24"/>
      <c r="X115" s="23"/>
      <c r="Y115" s="24">
        <f>IF(X115="","",DATEDIF(X115,'様式 A-1'!$G$2,"Y"))</f>
      </c>
      <c r="Z115" s="303"/>
      <c r="AA115" s="24"/>
      <c r="AB115" s="150"/>
      <c r="AC115" s="150"/>
      <c r="AD115" s="150"/>
      <c r="AE115" s="150"/>
      <c r="AF115" s="150"/>
      <c r="AG115" s="150"/>
      <c r="AH115" s="150"/>
      <c r="AI115" s="261"/>
      <c r="AJ115" s="24">
        <f t="shared" si="13"/>
        <v>0</v>
      </c>
      <c r="AK115" s="65">
        <f t="shared" si="14"/>
        <v>0</v>
      </c>
      <c r="AL115" s="65">
        <f t="shared" si="15"/>
        <v>0</v>
      </c>
    </row>
    <row r="116" spans="1:38" ht="24" customHeight="1">
      <c r="A116" s="24">
        <f>IF('様式 A-1'!$AL$1="","",'様式 A-1'!$AL$1)</f>
      </c>
      <c r="B116" s="63"/>
      <c r="C116" s="64">
        <f t="shared" si="17"/>
      </c>
      <c r="D116" s="64">
        <f t="shared" si="16"/>
      </c>
      <c r="E116" s="30">
        <f>'様式 A-1'!$D$7</f>
        <v>0</v>
      </c>
      <c r="F116" s="30" t="e">
        <f>'様式 WA-1（集計作業用）'!$D$6</f>
        <v>#N/A</v>
      </c>
      <c r="G116" s="169"/>
      <c r="H116" s="24"/>
      <c r="I116" s="63" t="s">
        <v>527</v>
      </c>
      <c r="J116" s="42"/>
      <c r="K116" s="43"/>
      <c r="L116" s="42"/>
      <c r="M116" s="43"/>
      <c r="N116" s="24" t="s">
        <v>28</v>
      </c>
      <c r="O116" s="63"/>
      <c r="P116" s="207"/>
      <c r="Q116" s="24"/>
      <c r="R116" s="24"/>
      <c r="S116" s="24"/>
      <c r="T116" s="31"/>
      <c r="U116" s="24"/>
      <c r="V116" s="24"/>
      <c r="W116" s="24"/>
      <c r="X116" s="23"/>
      <c r="Y116" s="24">
        <f>IF(X116="","",DATEDIF(X116,'様式 A-1'!$G$2,"Y"))</f>
      </c>
      <c r="Z116" s="303"/>
      <c r="AA116" s="24"/>
      <c r="AB116" s="150"/>
      <c r="AC116" s="150"/>
      <c r="AD116" s="150"/>
      <c r="AE116" s="150"/>
      <c r="AF116" s="150"/>
      <c r="AG116" s="150"/>
      <c r="AH116" s="150"/>
      <c r="AI116" s="261"/>
      <c r="AJ116" s="24">
        <f t="shared" si="13"/>
        <v>0</v>
      </c>
      <c r="AK116" s="65">
        <f t="shared" si="14"/>
        <v>0</v>
      </c>
      <c r="AL116" s="65">
        <f t="shared" si="15"/>
        <v>0</v>
      </c>
    </row>
    <row r="117" spans="1:38" ht="24" customHeight="1">
      <c r="A117" s="24">
        <f>IF('様式 A-1'!$AL$1="","",'様式 A-1'!$AL$1)</f>
      </c>
      <c r="B117" s="63"/>
      <c r="C117" s="64">
        <f t="shared" si="17"/>
      </c>
      <c r="D117" s="64">
        <f t="shared" si="16"/>
      </c>
      <c r="E117" s="30">
        <f>'様式 A-1'!$D$7</f>
        <v>0</v>
      </c>
      <c r="F117" s="30" t="e">
        <f>'様式 WA-1（集計作業用）'!$D$6</f>
        <v>#N/A</v>
      </c>
      <c r="G117" s="169"/>
      <c r="H117" s="24"/>
      <c r="I117" s="63" t="s">
        <v>528</v>
      </c>
      <c r="J117" s="42"/>
      <c r="K117" s="43"/>
      <c r="L117" s="42"/>
      <c r="M117" s="43"/>
      <c r="N117" s="24" t="s">
        <v>28</v>
      </c>
      <c r="O117" s="63"/>
      <c r="P117" s="207"/>
      <c r="Q117" s="24"/>
      <c r="R117" s="24"/>
      <c r="S117" s="24"/>
      <c r="T117" s="31"/>
      <c r="U117" s="24"/>
      <c r="V117" s="24"/>
      <c r="W117" s="24"/>
      <c r="X117" s="23"/>
      <c r="Y117" s="24">
        <f>IF(X117="","",DATEDIF(X117,'様式 A-1'!$G$2,"Y"))</f>
      </c>
      <c r="Z117" s="303"/>
      <c r="AA117" s="24"/>
      <c r="AB117" s="150"/>
      <c r="AC117" s="150"/>
      <c r="AD117" s="150"/>
      <c r="AE117" s="150"/>
      <c r="AF117" s="150"/>
      <c r="AG117" s="150"/>
      <c r="AH117" s="150"/>
      <c r="AI117" s="261"/>
      <c r="AJ117" s="24">
        <f t="shared" si="13"/>
        <v>0</v>
      </c>
      <c r="AK117" s="65">
        <f t="shared" si="14"/>
        <v>0</v>
      </c>
      <c r="AL117" s="65">
        <f t="shared" si="15"/>
        <v>0</v>
      </c>
    </row>
    <row r="118" spans="1:38" ht="24" customHeight="1">
      <c r="A118" s="24">
        <f>IF('様式 A-1'!$AL$1="","",'様式 A-1'!$AL$1)</f>
      </c>
      <c r="B118" s="63"/>
      <c r="C118" s="64">
        <f t="shared" si="17"/>
      </c>
      <c r="D118" s="64">
        <f t="shared" si="16"/>
      </c>
      <c r="E118" s="30">
        <f>'様式 A-1'!$D$7</f>
        <v>0</v>
      </c>
      <c r="F118" s="30" t="e">
        <f>'様式 WA-1（集計作業用）'!$D$6</f>
        <v>#N/A</v>
      </c>
      <c r="G118" s="169"/>
      <c r="H118" s="24"/>
      <c r="I118" s="63" t="s">
        <v>529</v>
      </c>
      <c r="J118" s="42"/>
      <c r="K118" s="43"/>
      <c r="L118" s="42"/>
      <c r="M118" s="43"/>
      <c r="N118" s="24" t="s">
        <v>28</v>
      </c>
      <c r="O118" s="63"/>
      <c r="P118" s="207"/>
      <c r="Q118" s="24"/>
      <c r="R118" s="24"/>
      <c r="S118" s="24"/>
      <c r="T118" s="31"/>
      <c r="U118" s="24"/>
      <c r="V118" s="24"/>
      <c r="W118" s="24"/>
      <c r="X118" s="23"/>
      <c r="Y118" s="24">
        <f>IF(X118="","",DATEDIF(X118,'様式 A-1'!$G$2,"Y"))</f>
      </c>
      <c r="Z118" s="303"/>
      <c r="AA118" s="24"/>
      <c r="AB118" s="150"/>
      <c r="AC118" s="150"/>
      <c r="AD118" s="150"/>
      <c r="AE118" s="150"/>
      <c r="AF118" s="150"/>
      <c r="AG118" s="150"/>
      <c r="AH118" s="150"/>
      <c r="AI118" s="261"/>
      <c r="AJ118" s="24">
        <f t="shared" si="13"/>
        <v>0</v>
      </c>
      <c r="AK118" s="65">
        <f t="shared" si="14"/>
        <v>0</v>
      </c>
      <c r="AL118" s="65">
        <f t="shared" si="15"/>
        <v>0</v>
      </c>
    </row>
    <row r="119" spans="1:38" ht="24" customHeight="1">
      <c r="A119" s="24">
        <f>IF('様式 A-1'!$AL$1="","",'様式 A-1'!$AL$1)</f>
      </c>
      <c r="B119" s="63"/>
      <c r="C119" s="64">
        <f t="shared" si="17"/>
      </c>
      <c r="D119" s="64">
        <f t="shared" si="16"/>
      </c>
      <c r="E119" s="30">
        <f>'様式 A-1'!$D$7</f>
        <v>0</v>
      </c>
      <c r="F119" s="30" t="e">
        <f>'様式 WA-1（集計作業用）'!$D$6</f>
        <v>#N/A</v>
      </c>
      <c r="G119" s="169"/>
      <c r="H119" s="24"/>
      <c r="I119" s="63" t="s">
        <v>530</v>
      </c>
      <c r="J119" s="42"/>
      <c r="K119" s="43"/>
      <c r="L119" s="42"/>
      <c r="M119" s="43"/>
      <c r="N119" s="24" t="s">
        <v>28</v>
      </c>
      <c r="O119" s="63"/>
      <c r="P119" s="207"/>
      <c r="Q119" s="24"/>
      <c r="R119" s="24"/>
      <c r="S119" s="24"/>
      <c r="T119" s="31"/>
      <c r="U119" s="24"/>
      <c r="V119" s="24"/>
      <c r="W119" s="24"/>
      <c r="X119" s="23"/>
      <c r="Y119" s="24">
        <f>IF(X119="","",DATEDIF(X119,'様式 A-1'!$G$2,"Y"))</f>
      </c>
      <c r="Z119" s="303"/>
      <c r="AA119" s="24"/>
      <c r="AB119" s="150"/>
      <c r="AC119" s="150"/>
      <c r="AD119" s="150"/>
      <c r="AE119" s="150"/>
      <c r="AF119" s="150"/>
      <c r="AG119" s="150"/>
      <c r="AH119" s="150"/>
      <c r="AI119" s="261"/>
      <c r="AJ119" s="24">
        <f t="shared" si="13"/>
        <v>0</v>
      </c>
      <c r="AK119" s="65">
        <f t="shared" si="14"/>
        <v>0</v>
      </c>
      <c r="AL119" s="65">
        <f t="shared" si="15"/>
        <v>0</v>
      </c>
    </row>
    <row r="120" spans="1:38" ht="24" customHeight="1">
      <c r="A120" s="24">
        <f>IF('様式 A-1'!$AL$1="","",'様式 A-1'!$AL$1)</f>
      </c>
      <c r="B120" s="63"/>
      <c r="C120" s="64">
        <f t="shared" si="17"/>
      </c>
      <c r="D120" s="64">
        <f t="shared" si="16"/>
      </c>
      <c r="E120" s="30">
        <f>'様式 A-1'!$D$7</f>
        <v>0</v>
      </c>
      <c r="F120" s="30" t="e">
        <f>'様式 WA-1（集計作業用）'!$D$6</f>
        <v>#N/A</v>
      </c>
      <c r="G120" s="169"/>
      <c r="H120" s="24"/>
      <c r="I120" s="63" t="s">
        <v>531</v>
      </c>
      <c r="J120" s="42"/>
      <c r="K120" s="43"/>
      <c r="L120" s="42"/>
      <c r="M120" s="43"/>
      <c r="N120" s="24" t="s">
        <v>28</v>
      </c>
      <c r="O120" s="63"/>
      <c r="P120" s="207"/>
      <c r="Q120" s="24"/>
      <c r="R120" s="24"/>
      <c r="S120" s="24"/>
      <c r="T120" s="31"/>
      <c r="U120" s="24"/>
      <c r="V120" s="24"/>
      <c r="W120" s="24"/>
      <c r="X120" s="23"/>
      <c r="Y120" s="24">
        <f>IF(X120="","",DATEDIF(X120,'様式 A-1'!$G$2,"Y"))</f>
      </c>
      <c r="Z120" s="303"/>
      <c r="AA120" s="24"/>
      <c r="AB120" s="150"/>
      <c r="AC120" s="150"/>
      <c r="AD120" s="150"/>
      <c r="AE120" s="150"/>
      <c r="AF120" s="150"/>
      <c r="AG120" s="150"/>
      <c r="AH120" s="150"/>
      <c r="AI120" s="261"/>
      <c r="AJ120" s="24">
        <f t="shared" si="13"/>
        <v>0</v>
      </c>
      <c r="AK120" s="65">
        <f t="shared" si="14"/>
        <v>0</v>
      </c>
      <c r="AL120" s="65">
        <f t="shared" si="15"/>
        <v>0</v>
      </c>
    </row>
    <row r="121" spans="1:38" ht="24" customHeight="1">
      <c r="A121" s="24">
        <f>IF('様式 A-1'!$AL$1="","",'様式 A-1'!$AL$1)</f>
      </c>
      <c r="B121" s="63"/>
      <c r="C121" s="64">
        <f t="shared" si="17"/>
      </c>
      <c r="D121" s="64">
        <f t="shared" si="16"/>
      </c>
      <c r="E121" s="30">
        <f>'様式 A-1'!$D$7</f>
        <v>0</v>
      </c>
      <c r="F121" s="30" t="e">
        <f>'様式 WA-1（集計作業用）'!$D$6</f>
        <v>#N/A</v>
      </c>
      <c r="G121" s="169"/>
      <c r="H121" s="24"/>
      <c r="I121" s="63" t="s">
        <v>532</v>
      </c>
      <c r="J121" s="42"/>
      <c r="K121" s="43"/>
      <c r="L121" s="42"/>
      <c r="M121" s="43"/>
      <c r="N121" s="24" t="s">
        <v>28</v>
      </c>
      <c r="O121" s="63"/>
      <c r="P121" s="207"/>
      <c r="Q121" s="24"/>
      <c r="R121" s="24"/>
      <c r="S121" s="24"/>
      <c r="T121" s="31"/>
      <c r="U121" s="24"/>
      <c r="V121" s="24"/>
      <c r="W121" s="24"/>
      <c r="X121" s="23"/>
      <c r="Y121" s="24">
        <f>IF(X121="","",DATEDIF(X121,'様式 A-1'!$G$2,"Y"))</f>
      </c>
      <c r="Z121" s="303"/>
      <c r="AA121" s="24"/>
      <c r="AB121" s="150"/>
      <c r="AC121" s="150"/>
      <c r="AD121" s="150"/>
      <c r="AE121" s="150"/>
      <c r="AF121" s="150"/>
      <c r="AG121" s="150"/>
      <c r="AH121" s="150"/>
      <c r="AI121" s="261"/>
      <c r="AJ121" s="24">
        <f t="shared" si="13"/>
        <v>0</v>
      </c>
      <c r="AK121" s="65">
        <f t="shared" si="14"/>
        <v>0</v>
      </c>
      <c r="AL121" s="65">
        <f t="shared" si="15"/>
        <v>0</v>
      </c>
    </row>
    <row r="122" spans="1:38" ht="24" customHeight="1">
      <c r="A122" s="24">
        <f>IF('様式 A-1'!$AL$1="","",'様式 A-1'!$AL$1)</f>
      </c>
      <c r="B122" s="63"/>
      <c r="C122" s="64">
        <f t="shared" si="17"/>
      </c>
      <c r="D122" s="64">
        <f t="shared" si="16"/>
      </c>
      <c r="E122" s="30">
        <f>'様式 A-1'!$D$7</f>
        <v>0</v>
      </c>
      <c r="F122" s="30" t="e">
        <f>'様式 WA-1（集計作業用）'!$D$6</f>
        <v>#N/A</v>
      </c>
      <c r="G122" s="169"/>
      <c r="H122" s="24"/>
      <c r="I122" s="63" t="s">
        <v>533</v>
      </c>
      <c r="J122" s="42"/>
      <c r="K122" s="43"/>
      <c r="L122" s="42"/>
      <c r="M122" s="43"/>
      <c r="N122" s="24" t="s">
        <v>28</v>
      </c>
      <c r="O122" s="63"/>
      <c r="P122" s="207"/>
      <c r="Q122" s="24"/>
      <c r="R122" s="24"/>
      <c r="S122" s="24"/>
      <c r="T122" s="31"/>
      <c r="U122" s="24"/>
      <c r="V122" s="24"/>
      <c r="W122" s="24"/>
      <c r="X122" s="23"/>
      <c r="Y122" s="24">
        <f>IF(X122="","",DATEDIF(X122,'様式 A-1'!$G$2,"Y"))</f>
      </c>
      <c r="Z122" s="303"/>
      <c r="AA122" s="24"/>
      <c r="AB122" s="150"/>
      <c r="AC122" s="150"/>
      <c r="AD122" s="150"/>
      <c r="AE122" s="150"/>
      <c r="AF122" s="150"/>
      <c r="AG122" s="150"/>
      <c r="AH122" s="150"/>
      <c r="AI122" s="261"/>
      <c r="AJ122" s="24">
        <f t="shared" si="13"/>
        <v>0</v>
      </c>
      <c r="AK122" s="65">
        <f t="shared" si="14"/>
        <v>0</v>
      </c>
      <c r="AL122" s="65">
        <f t="shared" si="15"/>
        <v>0</v>
      </c>
    </row>
    <row r="123" spans="1:38" ht="24" customHeight="1">
      <c r="A123" s="24">
        <f>IF('様式 A-1'!$AL$1="","",'様式 A-1'!$AL$1)</f>
      </c>
      <c r="B123" s="63"/>
      <c r="C123" s="64">
        <f t="shared" si="17"/>
      </c>
      <c r="D123" s="64">
        <f t="shared" si="16"/>
      </c>
      <c r="E123" s="30">
        <f>'様式 A-1'!$D$7</f>
        <v>0</v>
      </c>
      <c r="F123" s="30" t="e">
        <f>'様式 WA-1（集計作業用）'!$D$6</f>
        <v>#N/A</v>
      </c>
      <c r="G123" s="169"/>
      <c r="H123" s="24"/>
      <c r="I123" s="63" t="s">
        <v>534</v>
      </c>
      <c r="J123" s="42"/>
      <c r="K123" s="43"/>
      <c r="L123" s="42"/>
      <c r="M123" s="43"/>
      <c r="N123" s="24" t="s">
        <v>28</v>
      </c>
      <c r="O123" s="63"/>
      <c r="P123" s="207"/>
      <c r="Q123" s="24"/>
      <c r="R123" s="24"/>
      <c r="S123" s="24"/>
      <c r="T123" s="31"/>
      <c r="U123" s="24"/>
      <c r="V123" s="24"/>
      <c r="W123" s="24"/>
      <c r="X123" s="23"/>
      <c r="Y123" s="24">
        <f>IF(X123="","",DATEDIF(X123,'様式 A-1'!$G$2,"Y"))</f>
      </c>
      <c r="Z123" s="303"/>
      <c r="AA123" s="24"/>
      <c r="AB123" s="150"/>
      <c r="AC123" s="150"/>
      <c r="AD123" s="150"/>
      <c r="AE123" s="150"/>
      <c r="AF123" s="150"/>
      <c r="AG123" s="150"/>
      <c r="AH123" s="150"/>
      <c r="AI123" s="261"/>
      <c r="AJ123" s="24">
        <f t="shared" si="13"/>
        <v>0</v>
      </c>
      <c r="AK123" s="65">
        <f t="shared" si="14"/>
        <v>0</v>
      </c>
      <c r="AL123" s="65">
        <f t="shared" si="15"/>
        <v>0</v>
      </c>
    </row>
    <row r="124" spans="1:38" ht="24" customHeight="1">
      <c r="A124" s="24">
        <f>IF('様式 A-1'!$AL$1="","",'様式 A-1'!$AL$1)</f>
      </c>
      <c r="B124" s="63"/>
      <c r="C124" s="64">
        <f t="shared" si="17"/>
      </c>
      <c r="D124" s="64">
        <f t="shared" si="16"/>
      </c>
      <c r="E124" s="30">
        <f>'様式 A-1'!$D$7</f>
        <v>0</v>
      </c>
      <c r="F124" s="30" t="e">
        <f>'様式 WA-1（集計作業用）'!$D$6</f>
        <v>#N/A</v>
      </c>
      <c r="G124" s="169"/>
      <c r="H124" s="24"/>
      <c r="I124" s="63" t="s">
        <v>535</v>
      </c>
      <c r="J124" s="42"/>
      <c r="K124" s="43"/>
      <c r="L124" s="42"/>
      <c r="M124" s="43"/>
      <c r="N124" s="24" t="s">
        <v>28</v>
      </c>
      <c r="O124" s="63"/>
      <c r="P124" s="207"/>
      <c r="Q124" s="24"/>
      <c r="R124" s="24"/>
      <c r="S124" s="24"/>
      <c r="T124" s="31"/>
      <c r="U124" s="24"/>
      <c r="V124" s="24"/>
      <c r="W124" s="24"/>
      <c r="X124" s="23"/>
      <c r="Y124" s="24">
        <f>IF(X124="","",DATEDIF(X124,'様式 A-1'!$G$2,"Y"))</f>
      </c>
      <c r="Z124" s="303"/>
      <c r="AA124" s="24"/>
      <c r="AB124" s="150"/>
      <c r="AC124" s="150"/>
      <c r="AD124" s="150"/>
      <c r="AE124" s="150"/>
      <c r="AF124" s="150"/>
      <c r="AG124" s="150"/>
      <c r="AH124" s="150"/>
      <c r="AI124" s="261"/>
      <c r="AJ124" s="24">
        <f t="shared" si="13"/>
        <v>0</v>
      </c>
      <c r="AK124" s="65">
        <f t="shared" si="14"/>
        <v>0</v>
      </c>
      <c r="AL124" s="65">
        <f t="shared" si="15"/>
        <v>0</v>
      </c>
    </row>
    <row r="125" spans="1:38" ht="24" customHeight="1">
      <c r="A125" s="24">
        <f>IF('様式 A-1'!$AL$1="","",'様式 A-1'!$AL$1)</f>
      </c>
      <c r="B125" s="63"/>
      <c r="C125" s="64">
        <f t="shared" si="17"/>
      </c>
      <c r="D125" s="64">
        <f t="shared" si="16"/>
      </c>
      <c r="E125" s="30">
        <f>'様式 A-1'!$D$7</f>
        <v>0</v>
      </c>
      <c r="F125" s="30" t="e">
        <f>'様式 WA-1（集計作業用）'!$D$6</f>
        <v>#N/A</v>
      </c>
      <c r="G125" s="169"/>
      <c r="H125" s="24"/>
      <c r="I125" s="63" t="s">
        <v>536</v>
      </c>
      <c r="J125" s="42"/>
      <c r="K125" s="43"/>
      <c r="L125" s="42"/>
      <c r="M125" s="43"/>
      <c r="N125" s="24" t="s">
        <v>28</v>
      </c>
      <c r="O125" s="63"/>
      <c r="P125" s="207"/>
      <c r="Q125" s="24"/>
      <c r="R125" s="24"/>
      <c r="S125" s="24"/>
      <c r="T125" s="31"/>
      <c r="U125" s="24"/>
      <c r="V125" s="24"/>
      <c r="W125" s="24"/>
      <c r="X125" s="23"/>
      <c r="Y125" s="24">
        <f>IF(X125="","",DATEDIF(X125,'様式 A-1'!$G$2,"Y"))</f>
      </c>
      <c r="Z125" s="303"/>
      <c r="AA125" s="24"/>
      <c r="AB125" s="150"/>
      <c r="AC125" s="150"/>
      <c r="AD125" s="150"/>
      <c r="AE125" s="150"/>
      <c r="AF125" s="150"/>
      <c r="AG125" s="150"/>
      <c r="AH125" s="150"/>
      <c r="AI125" s="261"/>
      <c r="AJ125" s="24">
        <f t="shared" si="13"/>
        <v>0</v>
      </c>
      <c r="AK125" s="65">
        <f t="shared" si="14"/>
        <v>0</v>
      </c>
      <c r="AL125" s="65">
        <f t="shared" si="15"/>
        <v>0</v>
      </c>
    </row>
    <row r="126" spans="1:38" ht="24" customHeight="1">
      <c r="A126" s="24">
        <f>IF('様式 A-1'!$AL$1="","",'様式 A-1'!$AL$1)</f>
      </c>
      <c r="B126" s="63"/>
      <c r="C126" s="64">
        <f t="shared" si="17"/>
      </c>
      <c r="D126" s="64">
        <f t="shared" si="16"/>
      </c>
      <c r="E126" s="30">
        <f>'様式 A-1'!$D$7</f>
        <v>0</v>
      </c>
      <c r="F126" s="30" t="e">
        <f>'様式 WA-1（集計作業用）'!$D$6</f>
        <v>#N/A</v>
      </c>
      <c r="G126" s="169"/>
      <c r="H126" s="24"/>
      <c r="I126" s="63" t="s">
        <v>537</v>
      </c>
      <c r="J126" s="42"/>
      <c r="K126" s="43"/>
      <c r="L126" s="42"/>
      <c r="M126" s="43"/>
      <c r="N126" s="24" t="s">
        <v>28</v>
      </c>
      <c r="O126" s="63"/>
      <c r="P126" s="207"/>
      <c r="Q126" s="24"/>
      <c r="R126" s="24"/>
      <c r="S126" s="24"/>
      <c r="T126" s="31"/>
      <c r="U126" s="24"/>
      <c r="V126" s="24"/>
      <c r="W126" s="24"/>
      <c r="X126" s="23"/>
      <c r="Y126" s="24">
        <f>IF(X126="","",DATEDIF(X126,'様式 A-1'!$G$2,"Y"))</f>
      </c>
      <c r="Z126" s="303"/>
      <c r="AA126" s="24"/>
      <c r="AB126" s="150"/>
      <c r="AC126" s="150"/>
      <c r="AD126" s="150"/>
      <c r="AE126" s="150"/>
      <c r="AF126" s="150"/>
      <c r="AG126" s="150"/>
      <c r="AH126" s="150"/>
      <c r="AI126" s="261"/>
      <c r="AJ126" s="24">
        <f t="shared" si="13"/>
        <v>0</v>
      </c>
      <c r="AK126" s="65">
        <f t="shared" si="14"/>
        <v>0</v>
      </c>
      <c r="AL126" s="65">
        <f t="shared" si="15"/>
        <v>0</v>
      </c>
    </row>
    <row r="127" spans="1:38" ht="24" customHeight="1">
      <c r="A127" s="24">
        <f>IF('様式 A-1'!$AL$1="","",'様式 A-1'!$AL$1)</f>
      </c>
      <c r="B127" s="63"/>
      <c r="C127" s="64">
        <f t="shared" si="17"/>
      </c>
      <c r="D127" s="64">
        <f t="shared" si="16"/>
      </c>
      <c r="E127" s="30">
        <f>'様式 A-1'!$D$7</f>
        <v>0</v>
      </c>
      <c r="F127" s="30" t="e">
        <f>'様式 WA-1（集計作業用）'!$D$6</f>
        <v>#N/A</v>
      </c>
      <c r="G127" s="169"/>
      <c r="H127" s="24"/>
      <c r="I127" s="63" t="s">
        <v>538</v>
      </c>
      <c r="J127" s="42"/>
      <c r="K127" s="43"/>
      <c r="L127" s="42"/>
      <c r="M127" s="43"/>
      <c r="N127" s="24" t="s">
        <v>28</v>
      </c>
      <c r="O127" s="63"/>
      <c r="P127" s="207"/>
      <c r="Q127" s="24"/>
      <c r="R127" s="24"/>
      <c r="S127" s="24"/>
      <c r="T127" s="31"/>
      <c r="U127" s="24"/>
      <c r="V127" s="24"/>
      <c r="W127" s="24"/>
      <c r="X127" s="23"/>
      <c r="Y127" s="24">
        <f>IF(X127="","",DATEDIF(X127,'様式 A-1'!$G$2,"Y"))</f>
      </c>
      <c r="Z127" s="303"/>
      <c r="AA127" s="24"/>
      <c r="AB127" s="150"/>
      <c r="AC127" s="150"/>
      <c r="AD127" s="150"/>
      <c r="AE127" s="150"/>
      <c r="AF127" s="150"/>
      <c r="AG127" s="150"/>
      <c r="AH127" s="150"/>
      <c r="AI127" s="261"/>
      <c r="AJ127" s="24">
        <f t="shared" si="13"/>
        <v>0</v>
      </c>
      <c r="AK127" s="65">
        <f t="shared" si="14"/>
        <v>0</v>
      </c>
      <c r="AL127" s="65">
        <f t="shared" si="15"/>
        <v>0</v>
      </c>
    </row>
    <row r="128" spans="1:38" ht="24" customHeight="1">
      <c r="A128" s="24">
        <f>IF('様式 A-1'!$AL$1="","",'様式 A-1'!$AL$1)</f>
      </c>
      <c r="B128" s="63"/>
      <c r="C128" s="64">
        <f t="shared" si="17"/>
      </c>
      <c r="D128" s="64">
        <f t="shared" si="16"/>
      </c>
      <c r="E128" s="30">
        <f>'様式 A-1'!$D$7</f>
        <v>0</v>
      </c>
      <c r="F128" s="30" t="e">
        <f>'様式 WA-1（集計作業用）'!$D$6</f>
        <v>#N/A</v>
      </c>
      <c r="G128" s="169"/>
      <c r="H128" s="24"/>
      <c r="I128" s="63" t="s">
        <v>539</v>
      </c>
      <c r="J128" s="42"/>
      <c r="K128" s="43"/>
      <c r="L128" s="42"/>
      <c r="M128" s="43"/>
      <c r="N128" s="24" t="s">
        <v>28</v>
      </c>
      <c r="O128" s="63"/>
      <c r="P128" s="207"/>
      <c r="Q128" s="24"/>
      <c r="R128" s="24"/>
      <c r="S128" s="24"/>
      <c r="T128" s="31"/>
      <c r="U128" s="24"/>
      <c r="V128" s="24"/>
      <c r="W128" s="24"/>
      <c r="X128" s="23"/>
      <c r="Y128" s="24">
        <f>IF(X128="","",DATEDIF(X128,'様式 A-1'!$G$2,"Y"))</f>
      </c>
      <c r="Z128" s="303"/>
      <c r="AA128" s="24"/>
      <c r="AB128" s="150"/>
      <c r="AC128" s="150"/>
      <c r="AD128" s="150"/>
      <c r="AE128" s="150"/>
      <c r="AF128" s="150"/>
      <c r="AG128" s="150"/>
      <c r="AH128" s="150"/>
      <c r="AI128" s="261"/>
      <c r="AJ128" s="24">
        <f t="shared" si="13"/>
        <v>0</v>
      </c>
      <c r="AK128" s="65">
        <f t="shared" si="14"/>
        <v>0</v>
      </c>
      <c r="AL128" s="65">
        <f t="shared" si="15"/>
        <v>0</v>
      </c>
    </row>
    <row r="129" spans="1:38" ht="24" customHeight="1">
      <c r="A129" s="24">
        <f>IF('様式 A-1'!$AL$1="","",'様式 A-1'!$AL$1)</f>
      </c>
      <c r="B129" s="63"/>
      <c r="C129" s="64">
        <f t="shared" si="17"/>
      </c>
      <c r="D129" s="64">
        <f t="shared" si="16"/>
      </c>
      <c r="E129" s="30">
        <f>'様式 A-1'!$D$7</f>
        <v>0</v>
      </c>
      <c r="F129" s="30" t="e">
        <f>'様式 WA-1（集計作業用）'!$D$6</f>
        <v>#N/A</v>
      </c>
      <c r="G129" s="169"/>
      <c r="H129" s="24"/>
      <c r="I129" s="63" t="s">
        <v>540</v>
      </c>
      <c r="J129" s="42"/>
      <c r="K129" s="43"/>
      <c r="L129" s="42"/>
      <c r="M129" s="43"/>
      <c r="N129" s="24" t="s">
        <v>28</v>
      </c>
      <c r="O129" s="63"/>
      <c r="P129" s="207"/>
      <c r="Q129" s="24"/>
      <c r="R129" s="24"/>
      <c r="S129" s="24"/>
      <c r="T129" s="31"/>
      <c r="U129" s="24"/>
      <c r="V129" s="24"/>
      <c r="W129" s="24"/>
      <c r="X129" s="23"/>
      <c r="Y129" s="24">
        <f>IF(X129="","",DATEDIF(X129,'様式 A-1'!$G$2,"Y"))</f>
      </c>
      <c r="Z129" s="303"/>
      <c r="AA129" s="24"/>
      <c r="AB129" s="150"/>
      <c r="AC129" s="150"/>
      <c r="AD129" s="150"/>
      <c r="AE129" s="150"/>
      <c r="AF129" s="150"/>
      <c r="AG129" s="150"/>
      <c r="AH129" s="150"/>
      <c r="AI129" s="261"/>
      <c r="AJ129" s="24">
        <f t="shared" si="13"/>
        <v>0</v>
      </c>
      <c r="AK129" s="65">
        <f t="shared" si="14"/>
        <v>0</v>
      </c>
      <c r="AL129" s="65">
        <f t="shared" si="15"/>
        <v>0</v>
      </c>
    </row>
    <row r="130" spans="1:38" s="47" customFormat="1" ht="24" customHeight="1" hidden="1">
      <c r="A130" s="66"/>
      <c r="B130" s="66"/>
      <c r="C130" s="66"/>
      <c r="D130" s="66"/>
      <c r="E130" s="66"/>
      <c r="F130" s="66"/>
      <c r="G130" s="170"/>
      <c r="H130" s="66"/>
      <c r="I130" s="66"/>
      <c r="J130" s="66"/>
      <c r="K130" s="66"/>
      <c r="L130" s="66"/>
      <c r="M130" s="66"/>
      <c r="N130" s="66"/>
      <c r="O130" s="208"/>
      <c r="P130" s="209"/>
      <c r="Q130" s="66"/>
      <c r="R130" s="66"/>
      <c r="S130" s="66"/>
      <c r="T130" s="66"/>
      <c r="U130" s="66"/>
      <c r="V130" s="66"/>
      <c r="W130" s="66"/>
      <c r="X130" s="66"/>
      <c r="Y130" s="66"/>
      <c r="Z130" s="66"/>
      <c r="AA130" s="66"/>
      <c r="AB130" s="160"/>
      <c r="AC130" s="160"/>
      <c r="AD130" s="160"/>
      <c r="AE130" s="160"/>
      <c r="AF130" s="160"/>
      <c r="AG130" s="160"/>
      <c r="AH130" s="160"/>
      <c r="AI130" s="160"/>
      <c r="AJ130" s="66"/>
      <c r="AK130" s="66"/>
      <c r="AL130" s="66"/>
    </row>
    <row r="131" spans="1:49" s="47" customFormat="1" ht="24" customHeight="1" hidden="1">
      <c r="A131" s="66"/>
      <c r="B131" s="66"/>
      <c r="C131" s="66"/>
      <c r="D131" s="66"/>
      <c r="E131" s="66"/>
      <c r="F131" s="66"/>
      <c r="G131" s="170"/>
      <c r="H131" s="66"/>
      <c r="I131" s="66"/>
      <c r="J131" s="66"/>
      <c r="K131" s="66"/>
      <c r="L131" s="66"/>
      <c r="M131" s="66"/>
      <c r="N131" s="66"/>
      <c r="O131" s="219"/>
      <c r="P131" s="195" t="str">
        <f>AQ142</f>
        <v>一般</v>
      </c>
      <c r="Q131" s="225"/>
      <c r="R131" s="225"/>
      <c r="S131" s="225"/>
      <c r="T131" s="227">
        <f>COUNTIF(T10:T129,"一般")</f>
        <v>0</v>
      </c>
      <c r="U131" s="220"/>
      <c r="V131" s="220"/>
      <c r="W131" s="220"/>
      <c r="X131" s="220"/>
      <c r="Y131" s="220"/>
      <c r="Z131" s="220"/>
      <c r="AA131" s="218"/>
      <c r="AB131" s="276">
        <f>SUM(AB10:AB129)</f>
        <v>0</v>
      </c>
      <c r="AC131" s="276">
        <f aca="true" t="shared" si="18" ref="AC131:AH131">SUM(AC10:AC129)</f>
        <v>0</v>
      </c>
      <c r="AD131" s="276">
        <f t="shared" si="18"/>
        <v>0</v>
      </c>
      <c r="AE131" s="276">
        <f t="shared" si="18"/>
        <v>0</v>
      </c>
      <c r="AF131" s="276">
        <f t="shared" si="18"/>
        <v>0</v>
      </c>
      <c r="AG131" s="276">
        <f t="shared" si="18"/>
        <v>0</v>
      </c>
      <c r="AH131" s="276">
        <f t="shared" si="18"/>
        <v>0</v>
      </c>
      <c r="AI131" s="155">
        <f>COUNTIF(AI10:AI129,"1")</f>
        <v>0</v>
      </c>
      <c r="AJ131" s="66"/>
      <c r="AK131" s="66"/>
      <c r="AL131" s="109">
        <f>SUM(AL10:AL129)</f>
        <v>0</v>
      </c>
      <c r="AP131" s="115" t="s">
        <v>76</v>
      </c>
      <c r="AQ131" s="77"/>
      <c r="AR131" s="62"/>
      <c r="AS131" s="62"/>
      <c r="AT131" s="62"/>
      <c r="AU131" s="62"/>
      <c r="AV131" s="62"/>
      <c r="AW131" s="62"/>
    </row>
    <row r="132" spans="1:49" s="47" customFormat="1" ht="24" customHeight="1" hidden="1">
      <c r="A132" s="66"/>
      <c r="B132" s="66"/>
      <c r="C132" s="66"/>
      <c r="D132" s="66"/>
      <c r="E132" s="66"/>
      <c r="F132" s="66"/>
      <c r="G132" s="170"/>
      <c r="H132" s="66"/>
      <c r="I132" s="66"/>
      <c r="J132" s="66"/>
      <c r="K132" s="66"/>
      <c r="L132" s="66"/>
      <c r="M132" s="66"/>
      <c r="N132" s="66"/>
      <c r="O132" s="219"/>
      <c r="P132" s="195" t="str">
        <f>AR142</f>
        <v>高校生</v>
      </c>
      <c r="Q132" s="225"/>
      <c r="R132" s="225"/>
      <c r="S132" s="225"/>
      <c r="T132" s="227">
        <f>COUNTIF(T10:T129,"高校生")</f>
        <v>0</v>
      </c>
      <c r="U132" s="220"/>
      <c r="V132" s="220"/>
      <c r="W132" s="220"/>
      <c r="X132" s="220"/>
      <c r="Y132" s="220"/>
      <c r="Z132" s="220"/>
      <c r="AA132" s="218"/>
      <c r="AB132" s="221"/>
      <c r="AC132" s="221"/>
      <c r="AD132" s="221"/>
      <c r="AE132" s="221"/>
      <c r="AF132" s="221"/>
      <c r="AG132" s="221"/>
      <c r="AH132" s="221"/>
      <c r="AI132" s="155">
        <f>COUNTIF(AI10:AI129,"3")</f>
        <v>0</v>
      </c>
      <c r="AJ132" s="66"/>
      <c r="AK132" s="66"/>
      <c r="AL132" s="66"/>
      <c r="AP132" s="77" t="s">
        <v>322</v>
      </c>
      <c r="AQ132" s="77" t="s">
        <v>315</v>
      </c>
      <c r="AR132" s="62"/>
      <c r="AS132" s="62"/>
      <c r="AT132" s="62"/>
      <c r="AU132" s="62"/>
      <c r="AV132" s="62"/>
      <c r="AW132" s="62"/>
    </row>
    <row r="133" spans="7:49" s="47" customFormat="1" ht="24" customHeight="1" hidden="1">
      <c r="G133" s="164"/>
      <c r="O133" s="222"/>
      <c r="P133" s="195" t="str">
        <f>AS142</f>
        <v>中学生</v>
      </c>
      <c r="Q133" s="225"/>
      <c r="R133" s="225"/>
      <c r="S133" s="225"/>
      <c r="T133" s="227">
        <f>COUNTIF(T10:T129,"中学生")</f>
        <v>0</v>
      </c>
      <c r="U133" s="223"/>
      <c r="V133" s="223"/>
      <c r="W133" s="223"/>
      <c r="X133" s="223"/>
      <c r="Y133" s="223"/>
      <c r="Z133" s="223"/>
      <c r="AA133" s="218"/>
      <c r="AB133" s="221"/>
      <c r="AC133" s="221"/>
      <c r="AD133" s="221"/>
      <c r="AE133" s="221"/>
      <c r="AF133" s="221"/>
      <c r="AG133" s="221"/>
      <c r="AH133" s="221"/>
      <c r="AI133" s="155">
        <f>COUNTIF(AI10:AI129,"5")</f>
        <v>0</v>
      </c>
      <c r="AP133" s="62"/>
      <c r="AQ133" s="250" t="s">
        <v>28</v>
      </c>
      <c r="AR133" s="250"/>
      <c r="AS133" s="62"/>
      <c r="AT133" s="62"/>
      <c r="AU133" s="62"/>
      <c r="AV133" s="62"/>
      <c r="AW133" s="62"/>
    </row>
    <row r="134" spans="7:35" s="47" customFormat="1" ht="24" customHeight="1" hidden="1">
      <c r="G134" s="164"/>
      <c r="O134" s="201"/>
      <c r="P134" s="195"/>
      <c r="Q134" s="45"/>
      <c r="R134" s="45"/>
      <c r="S134" s="45"/>
      <c r="T134" s="228"/>
      <c r="AB134" s="130"/>
      <c r="AC134" s="130"/>
      <c r="AD134" s="130"/>
      <c r="AE134" s="130"/>
      <c r="AF134" s="130"/>
      <c r="AG134" s="130"/>
      <c r="AH134" s="130"/>
      <c r="AI134" s="130"/>
    </row>
    <row r="135" spans="16:43" ht="24" customHeight="1" hidden="1">
      <c r="P135" s="195"/>
      <c r="Q135" s="154"/>
      <c r="R135" s="154"/>
      <c r="S135" s="154"/>
      <c r="T135" s="229"/>
      <c r="AP135" s="77" t="s">
        <v>323</v>
      </c>
      <c r="AQ135" s="77" t="s">
        <v>331</v>
      </c>
    </row>
    <row r="136" spans="16:51" ht="24" customHeight="1" hidden="1">
      <c r="P136" s="195"/>
      <c r="Q136" s="154"/>
      <c r="R136" s="154"/>
      <c r="S136" s="154"/>
      <c r="T136" s="229"/>
      <c r="AQ136" s="250"/>
      <c r="AR136" s="250"/>
      <c r="AS136" s="250"/>
      <c r="AT136" s="159"/>
      <c r="AX136" s="47"/>
      <c r="AY136" s="47"/>
    </row>
    <row r="137" ht="24" customHeight="1"/>
    <row r="138" spans="42:43" ht="24" customHeight="1">
      <c r="AP138" s="77" t="s">
        <v>324</v>
      </c>
      <c r="AQ138" s="77" t="s">
        <v>333</v>
      </c>
    </row>
    <row r="139" spans="43:46" ht="24" customHeight="1">
      <c r="AQ139" s="262" t="str">
        <f>IF('様式 A-1'!AW64="","",'様式 A-1'!AW64)</f>
        <v>一般</v>
      </c>
      <c r="AR139" s="262" t="str">
        <f>IF('様式 A-1'!AW67="","",'様式 A-1'!AW67)</f>
        <v>追加個人種目</v>
      </c>
      <c r="AS139" s="262">
        <f>IF('様式 A-1'!AW68="","",'様式 A-1'!AW68)</f>
      </c>
      <c r="AT139" s="262">
        <f>IF('様式 A-1'!AW69="","",'様式 A-1'!AW69)</f>
      </c>
    </row>
    <row r="140" ht="24" customHeight="1"/>
    <row r="141" spans="42:43" ht="24" customHeight="1">
      <c r="AP141" s="77" t="s">
        <v>325</v>
      </c>
      <c r="AQ141" s="77" t="s">
        <v>493</v>
      </c>
    </row>
    <row r="142" spans="43:48" ht="24" customHeight="1">
      <c r="AQ142" s="250" t="str">
        <f>'様式 A-1'!AW64</f>
        <v>一般</v>
      </c>
      <c r="AR142" s="250" t="str">
        <f>'様式 A-1'!AW65</f>
        <v>高校生</v>
      </c>
      <c r="AS142" s="250" t="str">
        <f>'様式 A-1'!AW66</f>
        <v>中学生</v>
      </c>
      <c r="AT142" s="250"/>
      <c r="AU142" s="263"/>
      <c r="AV142" s="263"/>
    </row>
    <row r="143" ht="24" customHeight="1"/>
    <row r="144" spans="42:43" ht="24" customHeight="1">
      <c r="AP144" s="77" t="s">
        <v>326</v>
      </c>
      <c r="AQ144" s="77" t="s">
        <v>334</v>
      </c>
    </row>
    <row r="145" spans="43:48" ht="24" customHeight="1">
      <c r="AQ145" s="262">
        <f>IF('様式 A-1'!Z$20="","",'様式 A-1'!Z$20)</f>
      </c>
      <c r="AR145" s="262">
        <f>IF('様式 A-1'!AB$20="","",'様式 A-1'!AB$20)</f>
      </c>
      <c r="AS145" s="262">
        <f>IF('様式 A-1'!AD$20="","",'様式 A-1'!AD$20)</f>
      </c>
      <c r="AT145" s="262"/>
      <c r="AU145" s="262"/>
      <c r="AV145" s="262"/>
    </row>
    <row r="146" ht="24" customHeight="1"/>
    <row r="147" spans="42:43" ht="24" customHeight="1">
      <c r="AP147" s="77" t="s">
        <v>419</v>
      </c>
      <c r="AQ147" s="77" t="s">
        <v>438</v>
      </c>
    </row>
    <row r="148" ht="24" customHeight="1">
      <c r="AQ148" s="118" t="s">
        <v>352</v>
      </c>
    </row>
    <row r="149" ht="24" customHeight="1"/>
    <row r="150" spans="42:43" ht="24" customHeight="1">
      <c r="AP150" s="77" t="s">
        <v>419</v>
      </c>
      <c r="AQ150" s="77" t="s">
        <v>79</v>
      </c>
    </row>
    <row r="151" spans="43:45" ht="24" customHeight="1">
      <c r="AQ151" s="250">
        <v>1</v>
      </c>
      <c r="AR151" s="250"/>
      <c r="AS151" s="250"/>
    </row>
    <row r="152" ht="24" customHeight="1"/>
    <row r="153" spans="42:48" ht="24" customHeight="1">
      <c r="AP153" s="77" t="s">
        <v>329</v>
      </c>
      <c r="AQ153" s="77" t="s">
        <v>78</v>
      </c>
      <c r="AU153" s="77"/>
      <c r="AV153" s="77"/>
    </row>
    <row r="154" spans="43:48" ht="24" customHeight="1">
      <c r="AQ154" s="250">
        <v>2</v>
      </c>
      <c r="AR154" s="77" t="s">
        <v>292</v>
      </c>
      <c r="AU154" s="77"/>
      <c r="AV154" s="77"/>
    </row>
    <row r="155" ht="24" customHeight="1"/>
    <row r="156" ht="24" customHeight="1"/>
    <row r="157" ht="24" customHeight="1"/>
    <row r="158" ht="24" customHeight="1"/>
    <row r="159" ht="24" customHeight="1"/>
    <row r="160" ht="24" customHeight="1"/>
    <row r="161" ht="24" customHeight="1"/>
  </sheetData>
  <sheetProtection password="E856" sheet="1"/>
  <mergeCells count="3">
    <mergeCell ref="I3:M3"/>
    <mergeCell ref="AB3:AH3"/>
    <mergeCell ref="AB4:AH4"/>
  </mergeCells>
  <conditionalFormatting sqref="AA10:AA129">
    <cfRule type="expression" priority="5" dxfId="8" stopIfTrue="1">
      <formula>$AA10="×情報不足"</formula>
    </cfRule>
  </conditionalFormatting>
  <conditionalFormatting sqref="AB8:AH129">
    <cfRule type="cellIs" priority="3" dxfId="1" operator="equal" stopIfTrue="1">
      <formula>5</formula>
    </cfRule>
    <cfRule type="expression" priority="4" dxfId="0" stopIfTrue="1">
      <formula>AB8=3</formula>
    </cfRule>
  </conditionalFormatting>
  <conditionalFormatting sqref="AI8:AI129">
    <cfRule type="cellIs" priority="1" dxfId="1" operator="equal" stopIfTrue="1">
      <formula>5</formula>
    </cfRule>
    <cfRule type="expression" priority="2" dxfId="0" stopIfTrue="1">
      <formula>AI8=3</formula>
    </cfRule>
  </conditionalFormatting>
  <dataValidations count="6">
    <dataValidation type="list" allowBlank="1" showInputMessage="1" showErrorMessage="1" imeMode="off" sqref="T8:T129">
      <formula1>$AQ$142:$AS$142</formula1>
    </dataValidation>
    <dataValidation type="list" allowBlank="1" showInputMessage="1" showErrorMessage="1" imeMode="off" sqref="N8:N129">
      <formula1>$AQ$133:$AR$133</formula1>
    </dataValidation>
    <dataValidation allowBlank="1" showInputMessage="1" showErrorMessage="1" imeMode="hiragana" sqref="J8:K129 Z8:Z129"/>
    <dataValidation allowBlank="1" showInputMessage="1" showErrorMessage="1" imeMode="halfKatakana" sqref="L8:M129 AB7:AH7"/>
    <dataValidation allowBlank="1" showInputMessage="1" showErrorMessage="1" imeMode="off" sqref="X8:Y129 O8:O129 I8:I129 P1:P65536 V1:W65536 AB6:AH6"/>
    <dataValidation type="list" allowBlank="1" showInputMessage="1" showErrorMessage="1" sqref="AB8:AH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8" r:id="rId1"/>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V154"/>
  <sheetViews>
    <sheetView showGridLines="0" view="pageBreakPreview" zoomScale="80" zoomScaleNormal="70" zoomScaleSheetLayoutView="80" workbookViewId="0" topLeftCell="I3">
      <pane xSplit="3"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2" hidden="1" customWidth="1"/>
    <col min="3" max="3" width="15.57421875" style="62" hidden="1" customWidth="1"/>
    <col min="4" max="4" width="20.57421875" style="62" hidden="1" customWidth="1"/>
    <col min="5" max="5" width="22.00390625" style="62" hidden="1" customWidth="1"/>
    <col min="6" max="6" width="10.57421875" style="62" hidden="1" customWidth="1"/>
    <col min="7" max="7" width="20.57421875" style="62" hidden="1" customWidth="1"/>
    <col min="8" max="8" width="5.57421875" style="62" hidden="1" customWidth="1"/>
    <col min="9" max="9" width="5.57421875" style="62" customWidth="1"/>
    <col min="10" max="11" width="10.57421875" style="62" customWidth="1"/>
    <col min="12" max="13" width="12.57421875" style="62" customWidth="1"/>
    <col min="14" max="14" width="5.57421875" style="62" customWidth="1"/>
    <col min="15" max="15" width="10.57421875" style="211" hidden="1" customWidth="1"/>
    <col min="16" max="16" width="10.57421875" style="211" customWidth="1"/>
    <col min="17" max="19" width="10.57421875" style="62" hidden="1" customWidth="1"/>
    <col min="20" max="20" width="13.421875" style="62" customWidth="1"/>
    <col min="21" max="21" width="10.57421875" style="62" hidden="1" customWidth="1"/>
    <col min="22" max="22" width="12.57421875" style="62" hidden="1" customWidth="1"/>
    <col min="23" max="23" width="8.57421875" style="62" hidden="1" customWidth="1"/>
    <col min="24" max="24" width="12.57421875" style="62" customWidth="1"/>
    <col min="25" max="25" width="5.57421875" style="62" customWidth="1"/>
    <col min="26" max="26" width="18.421875" style="62" customWidth="1"/>
    <col min="27" max="27" width="12.57421875" style="62" hidden="1" customWidth="1"/>
    <col min="28" max="34" width="17.28125" style="161" customWidth="1"/>
    <col min="35" max="35" width="17.28125" style="161" hidden="1" customWidth="1"/>
    <col min="36" max="38" width="8.57421875" style="62" hidden="1" customWidth="1"/>
    <col min="39" max="41" width="5.57421875" style="62" hidden="1" customWidth="1"/>
    <col min="42" max="42" width="8.57421875" style="62" hidden="1" customWidth="1"/>
    <col min="43" max="48" width="16.57421875" style="62" hidden="1" customWidth="1"/>
    <col min="49" max="50" width="5.57421875" style="62" hidden="1" customWidth="1"/>
    <col min="51" max="75" width="5.57421875" style="62" customWidth="1"/>
    <col min="76" max="133" width="9.00390625" style="62" customWidth="1"/>
    <col min="134" max="16384" width="9.00390625" style="62" customWidth="1"/>
  </cols>
  <sheetData>
    <row r="1" spans="1:48" s="75" customFormat="1" ht="24" customHeight="1" hidden="1">
      <c r="A1" s="79" t="s">
        <v>37</v>
      </c>
      <c r="B1" s="79" t="s">
        <v>37</v>
      </c>
      <c r="C1" s="79" t="s">
        <v>37</v>
      </c>
      <c r="D1" s="79" t="s">
        <v>37</v>
      </c>
      <c r="E1" s="79" t="s">
        <v>37</v>
      </c>
      <c r="F1" s="79" t="s">
        <v>37</v>
      </c>
      <c r="G1" s="79"/>
      <c r="H1" s="79"/>
      <c r="I1" s="78" t="s">
        <v>38</v>
      </c>
      <c r="J1" s="78" t="s">
        <v>38</v>
      </c>
      <c r="K1" s="78" t="s">
        <v>38</v>
      </c>
      <c r="L1" s="78" t="s">
        <v>38</v>
      </c>
      <c r="M1" s="78" t="s">
        <v>38</v>
      </c>
      <c r="N1" s="78" t="s">
        <v>38</v>
      </c>
      <c r="O1" s="197"/>
      <c r="P1" s="197"/>
      <c r="Q1" s="79"/>
      <c r="R1" s="79"/>
      <c r="S1" s="79"/>
      <c r="T1" s="78" t="s">
        <v>43</v>
      </c>
      <c r="U1" s="79"/>
      <c r="X1" s="78" t="s">
        <v>38</v>
      </c>
      <c r="Y1" s="78" t="s">
        <v>38</v>
      </c>
      <c r="AB1" s="75" t="s">
        <v>39</v>
      </c>
      <c r="AC1" s="75" t="s">
        <v>39</v>
      </c>
      <c r="AD1" s="75" t="s">
        <v>39</v>
      </c>
      <c r="AI1" s="75" t="s">
        <v>39</v>
      </c>
      <c r="AJ1" s="75" t="s">
        <v>40</v>
      </c>
      <c r="AK1" s="75" t="s">
        <v>40</v>
      </c>
      <c r="AL1" s="75" t="s">
        <v>40</v>
      </c>
      <c r="AM1" s="78" t="s">
        <v>38</v>
      </c>
      <c r="AN1" s="78" t="s">
        <v>38</v>
      </c>
      <c r="AO1" s="78" t="s">
        <v>38</v>
      </c>
      <c r="AP1" s="79" t="s">
        <v>37</v>
      </c>
      <c r="AQ1" s="79" t="s">
        <v>37</v>
      </c>
      <c r="AR1" s="79" t="s">
        <v>37</v>
      </c>
      <c r="AS1" s="79" t="s">
        <v>37</v>
      </c>
      <c r="AT1" s="79" t="s">
        <v>37</v>
      </c>
      <c r="AU1" s="79" t="s">
        <v>37</v>
      </c>
      <c r="AV1" s="79" t="s">
        <v>37</v>
      </c>
    </row>
    <row r="2" spans="1:48" s="100" customFormat="1" ht="24" customHeight="1" hidden="1">
      <c r="A2" s="98" t="s">
        <v>361</v>
      </c>
      <c r="B2" s="98" t="s">
        <v>362</v>
      </c>
      <c r="C2" s="98" t="s">
        <v>363</v>
      </c>
      <c r="D2" s="98" t="s">
        <v>364</v>
      </c>
      <c r="E2" s="98" t="s">
        <v>365</v>
      </c>
      <c r="F2" s="98" t="s">
        <v>366</v>
      </c>
      <c r="G2" s="98"/>
      <c r="H2" s="98"/>
      <c r="I2" s="99" t="s">
        <v>367</v>
      </c>
      <c r="J2" s="99" t="s">
        <v>368</v>
      </c>
      <c r="K2" s="99" t="s">
        <v>369</v>
      </c>
      <c r="L2" s="99" t="s">
        <v>370</v>
      </c>
      <c r="M2" s="99" t="s">
        <v>371</v>
      </c>
      <c r="N2" s="99" t="s">
        <v>372</v>
      </c>
      <c r="O2" s="198"/>
      <c r="P2" s="198"/>
      <c r="Q2" s="98"/>
      <c r="R2" s="98"/>
      <c r="S2" s="98"/>
      <c r="T2" s="99" t="s">
        <v>373</v>
      </c>
      <c r="U2" s="98"/>
      <c r="X2" s="99" t="s">
        <v>374</v>
      </c>
      <c r="Y2" s="99" t="s">
        <v>375</v>
      </c>
      <c r="AB2" s="100" t="s">
        <v>376</v>
      </c>
      <c r="AC2" s="100" t="s">
        <v>377</v>
      </c>
      <c r="AD2" s="100" t="s">
        <v>378</v>
      </c>
      <c r="AI2" s="100" t="s">
        <v>379</v>
      </c>
      <c r="AJ2" s="100" t="s">
        <v>380</v>
      </c>
      <c r="AK2" s="100" t="s">
        <v>381</v>
      </c>
      <c r="AL2" s="100" t="s">
        <v>382</v>
      </c>
      <c r="AM2" s="99" t="s">
        <v>383</v>
      </c>
      <c r="AN2" s="99" t="s">
        <v>384</v>
      </c>
      <c r="AO2" s="99" t="s">
        <v>385</v>
      </c>
      <c r="AP2" s="98" t="s">
        <v>386</v>
      </c>
      <c r="AQ2" s="98" t="s">
        <v>387</v>
      </c>
      <c r="AR2" s="98" t="s">
        <v>388</v>
      </c>
      <c r="AS2" s="98" t="s">
        <v>389</v>
      </c>
      <c r="AT2" s="98" t="s">
        <v>390</v>
      </c>
      <c r="AU2" s="98" t="s">
        <v>430</v>
      </c>
      <c r="AV2" s="98" t="s">
        <v>332</v>
      </c>
    </row>
    <row r="3" spans="1:38" s="47" customFormat="1" ht="24" customHeight="1">
      <c r="A3" s="44"/>
      <c r="B3" s="45"/>
      <c r="C3" s="45"/>
      <c r="D3" s="45"/>
      <c r="E3" s="45"/>
      <c r="F3" s="46"/>
      <c r="G3" s="45"/>
      <c r="H3" s="44"/>
      <c r="I3" s="432" t="s">
        <v>442</v>
      </c>
      <c r="J3" s="432"/>
      <c r="K3" s="432"/>
      <c r="L3" s="432"/>
      <c r="M3" s="432"/>
      <c r="N3" s="46"/>
      <c r="O3" s="203"/>
      <c r="P3" s="200"/>
      <c r="Q3" s="44"/>
      <c r="R3" s="44"/>
      <c r="S3" s="44"/>
      <c r="T3" s="46"/>
      <c r="U3" s="44"/>
      <c r="V3" s="44"/>
      <c r="W3" s="45"/>
      <c r="Y3" s="126"/>
      <c r="Z3" s="126"/>
      <c r="AA3" s="126"/>
      <c r="AB3" s="433">
        <f>'様式 A-1'!D7</f>
        <v>0</v>
      </c>
      <c r="AC3" s="433"/>
      <c r="AD3" s="433"/>
      <c r="AE3" s="433"/>
      <c r="AF3" s="433"/>
      <c r="AG3" s="433"/>
      <c r="AH3" s="433"/>
      <c r="AI3" s="48" t="s">
        <v>30</v>
      </c>
      <c r="AJ3" s="49"/>
      <c r="AK3" s="49"/>
      <c r="AL3" s="49"/>
    </row>
    <row r="4" spans="1:42" s="47" customFormat="1" ht="24" customHeight="1">
      <c r="A4" s="50"/>
      <c r="B4" s="45"/>
      <c r="C4" s="45"/>
      <c r="D4" s="45"/>
      <c r="E4" s="51"/>
      <c r="F4" s="50"/>
      <c r="G4" s="51"/>
      <c r="H4" s="50"/>
      <c r="I4" s="52" t="str">
        <f>'様式 A-1'!AV36</f>
        <v>サーフカーニバル　第36回全日本ライフセービング種目別選手権大会</v>
      </c>
      <c r="K4" s="50"/>
      <c r="L4" s="50"/>
      <c r="M4" s="50"/>
      <c r="N4" s="50"/>
      <c r="O4" s="203"/>
      <c r="P4" s="202"/>
      <c r="Q4" s="50"/>
      <c r="R4" s="50"/>
      <c r="S4" s="50"/>
      <c r="T4" s="51"/>
      <c r="U4" s="50"/>
      <c r="V4" s="50"/>
      <c r="W4" s="45"/>
      <c r="AB4" s="433">
        <f>'様式 A-1'!D8</f>
        <v>0</v>
      </c>
      <c r="AC4" s="433"/>
      <c r="AD4" s="433"/>
      <c r="AE4" s="433"/>
      <c r="AF4" s="433"/>
      <c r="AG4" s="433"/>
      <c r="AH4" s="433"/>
      <c r="AI4" s="48" t="s">
        <v>31</v>
      </c>
      <c r="AJ4" s="51"/>
      <c r="AK4" s="51"/>
      <c r="AL4" s="51"/>
      <c r="AP4" s="47" t="s">
        <v>335</v>
      </c>
    </row>
    <row r="5" spans="1:42" s="53" customFormat="1" ht="24" customHeight="1">
      <c r="A5" s="47"/>
      <c r="B5" s="47"/>
      <c r="C5" s="47"/>
      <c r="D5" s="47"/>
      <c r="E5" s="47"/>
      <c r="F5" s="47"/>
      <c r="G5" s="47"/>
      <c r="H5" s="47"/>
      <c r="I5" s="47"/>
      <c r="J5" s="47"/>
      <c r="K5" s="47"/>
      <c r="L5" s="47"/>
      <c r="M5" s="47"/>
      <c r="N5" s="47"/>
      <c r="O5" s="212"/>
      <c r="P5" s="203"/>
      <c r="Q5" s="47"/>
      <c r="R5" s="47"/>
      <c r="S5" s="47"/>
      <c r="T5" s="47"/>
      <c r="U5" s="47"/>
      <c r="V5" s="47"/>
      <c r="W5" s="45"/>
      <c r="X5" s="47"/>
      <c r="Y5" s="47"/>
      <c r="Z5" s="47"/>
      <c r="AA5" s="47"/>
      <c r="AB5" s="130"/>
      <c r="AC5" s="130"/>
      <c r="AD5" s="130"/>
      <c r="AE5" s="130"/>
      <c r="AF5" s="130"/>
      <c r="AG5" s="130"/>
      <c r="AH5" s="130"/>
      <c r="AI5" s="130"/>
      <c r="AJ5" s="47"/>
      <c r="AK5" s="47"/>
      <c r="AL5" s="47"/>
      <c r="AP5" s="129" t="s">
        <v>434</v>
      </c>
    </row>
    <row r="6" spans="1:42" s="47" customFormat="1" ht="24" customHeight="1">
      <c r="A6" s="137"/>
      <c r="B6" s="137"/>
      <c r="C6" s="137"/>
      <c r="D6" s="137"/>
      <c r="E6" s="138"/>
      <c r="F6" s="137"/>
      <c r="G6" s="138"/>
      <c r="H6" s="137"/>
      <c r="I6" s="137"/>
      <c r="J6" s="137"/>
      <c r="K6" s="137"/>
      <c r="L6" s="137"/>
      <c r="M6" s="137"/>
      <c r="N6" s="137"/>
      <c r="O6" s="213"/>
      <c r="P6" s="214"/>
      <c r="Q6" s="137"/>
      <c r="R6" s="137"/>
      <c r="S6" s="137"/>
      <c r="T6" s="138"/>
      <c r="U6" s="134"/>
      <c r="V6" s="137"/>
      <c r="W6" s="138"/>
      <c r="X6" s="137"/>
      <c r="Y6" s="138"/>
      <c r="Z6" s="139"/>
      <c r="AA6" s="139"/>
      <c r="AB6" s="291" t="s">
        <v>959</v>
      </c>
      <c r="AC6" s="291" t="s">
        <v>959</v>
      </c>
      <c r="AD6" s="291"/>
      <c r="AE6" s="291"/>
      <c r="AF6" s="291"/>
      <c r="AG6" s="291" t="s">
        <v>959</v>
      </c>
      <c r="AH6" s="291" t="s">
        <v>959</v>
      </c>
      <c r="AI6" s="286"/>
      <c r="AJ6" s="138"/>
      <c r="AK6" s="138"/>
      <c r="AL6" s="138"/>
      <c r="AP6" s="130" t="s">
        <v>434</v>
      </c>
    </row>
    <row r="7" spans="1:38" ht="39.75" customHeight="1">
      <c r="A7" s="96" t="s">
        <v>348</v>
      </c>
      <c r="B7" s="96" t="s">
        <v>23</v>
      </c>
      <c r="C7" s="97" t="s">
        <v>24</v>
      </c>
      <c r="D7" s="97" t="s">
        <v>18</v>
      </c>
      <c r="E7" s="97" t="s">
        <v>19</v>
      </c>
      <c r="F7" s="97" t="s">
        <v>731</v>
      </c>
      <c r="G7" s="173"/>
      <c r="H7" s="96"/>
      <c r="I7" s="103" t="s">
        <v>256</v>
      </c>
      <c r="J7" s="67" t="s">
        <v>41</v>
      </c>
      <c r="K7" s="68" t="s">
        <v>42</v>
      </c>
      <c r="L7" s="69" t="s">
        <v>349</v>
      </c>
      <c r="M7" s="70" t="s">
        <v>350</v>
      </c>
      <c r="N7" s="54" t="s">
        <v>315</v>
      </c>
      <c r="O7" s="215"/>
      <c r="P7" s="264" t="s">
        <v>773</v>
      </c>
      <c r="Q7" s="54"/>
      <c r="R7" s="54"/>
      <c r="S7" s="54"/>
      <c r="T7" s="72" t="s">
        <v>77</v>
      </c>
      <c r="U7" s="149"/>
      <c r="V7" s="72"/>
      <c r="W7" s="71"/>
      <c r="X7" s="71" t="s">
        <v>25</v>
      </c>
      <c r="Y7" s="61" t="s">
        <v>1</v>
      </c>
      <c r="Z7" s="301" t="s">
        <v>1011</v>
      </c>
      <c r="AA7" s="54"/>
      <c r="AB7" s="178" t="s">
        <v>948</v>
      </c>
      <c r="AC7" s="178" t="s">
        <v>956</v>
      </c>
      <c r="AD7" s="178" t="s">
        <v>954</v>
      </c>
      <c r="AE7" s="178" t="s">
        <v>958</v>
      </c>
      <c r="AF7" s="178" t="s">
        <v>949</v>
      </c>
      <c r="AG7" s="178" t="s">
        <v>951</v>
      </c>
      <c r="AH7" s="178" t="s">
        <v>952</v>
      </c>
      <c r="AI7" s="179"/>
      <c r="AJ7" s="54" t="s">
        <v>20</v>
      </c>
      <c r="AK7" s="54" t="s">
        <v>2</v>
      </c>
      <c r="AL7" s="54" t="s">
        <v>792</v>
      </c>
    </row>
    <row r="8" spans="1:38" s="77" customFormat="1" ht="24" customHeight="1">
      <c r="A8" s="144">
        <v>0</v>
      </c>
      <c r="B8" s="145" t="s">
        <v>330</v>
      </c>
      <c r="C8" s="146" t="str">
        <f>IF(J8="","",TRIM(J8&amp;"　"&amp;K8))</f>
        <v>東京　花子</v>
      </c>
      <c r="D8" s="146" t="str">
        <f>IF(J8="","",ASC(TRIM(L8&amp;" "&amp;M8)))</f>
        <v>ﾄｳｷｮｳ ﾊﾅｺ</v>
      </c>
      <c r="E8" s="147" t="s">
        <v>58</v>
      </c>
      <c r="F8" s="148"/>
      <c r="G8" s="147"/>
      <c r="H8" s="144"/>
      <c r="I8" s="145" t="s">
        <v>174</v>
      </c>
      <c r="J8" s="265" t="s">
        <v>287</v>
      </c>
      <c r="K8" s="266" t="s">
        <v>288</v>
      </c>
      <c r="L8" s="265" t="s">
        <v>32</v>
      </c>
      <c r="M8" s="266" t="s">
        <v>34</v>
      </c>
      <c r="N8" s="144" t="s">
        <v>35</v>
      </c>
      <c r="O8" s="267"/>
      <c r="P8" s="268" t="s">
        <v>774</v>
      </c>
      <c r="Q8" s="144"/>
      <c r="R8" s="144"/>
      <c r="S8" s="144"/>
      <c r="T8" s="269" t="s">
        <v>939</v>
      </c>
      <c r="U8" s="144"/>
      <c r="V8" s="144"/>
      <c r="W8" s="144"/>
      <c r="X8" s="270">
        <v>30195</v>
      </c>
      <c r="Y8" s="144">
        <f>IF(X8="","",DATEDIF(X8,'様式 A-1'!$G$2,"Y"))</f>
        <v>40</v>
      </c>
      <c r="Z8" s="302" t="s">
        <v>1009</v>
      </c>
      <c r="AA8" s="144"/>
      <c r="AB8" s="271">
        <v>1</v>
      </c>
      <c r="AC8" s="271">
        <v>1</v>
      </c>
      <c r="AD8" s="271"/>
      <c r="AE8" s="271"/>
      <c r="AF8" s="271"/>
      <c r="AG8" s="271"/>
      <c r="AH8" s="271"/>
      <c r="AI8" s="271"/>
      <c r="AJ8" s="144">
        <f aca="true" t="shared" si="0" ref="AJ8:AJ39">COUNT(AB8:AH8)</f>
        <v>2</v>
      </c>
      <c r="AK8" s="144">
        <f>IF(AJ8&lt;=$AQ$154,AJ8,$AQ$154)</f>
        <v>2</v>
      </c>
      <c r="AL8" s="144">
        <f>IF(AJ8&lt;=$AQ$154,0,AJ8-$AQ$154)</f>
        <v>0</v>
      </c>
    </row>
    <row r="9" spans="1:38" s="77" customFormat="1" ht="24" customHeight="1">
      <c r="A9" s="144">
        <v>0</v>
      </c>
      <c r="B9" s="145" t="s">
        <v>330</v>
      </c>
      <c r="C9" s="146" t="str">
        <f>IF(J9="","",TRIM(J9&amp;"　"&amp;K9))</f>
        <v>品川　香奈</v>
      </c>
      <c r="D9" s="146" t="str">
        <f aca="true" t="shared" si="1" ref="D9:D112">IF(J9="","",ASC(TRIM(L9&amp;" "&amp;M9)))</f>
        <v>ｼﾅｶﾞﾜ ｶﾅ</v>
      </c>
      <c r="E9" s="147" t="s">
        <v>58</v>
      </c>
      <c r="F9" s="148"/>
      <c r="G9" s="147"/>
      <c r="H9" s="144"/>
      <c r="I9" s="145" t="s">
        <v>174</v>
      </c>
      <c r="J9" s="265" t="s">
        <v>283</v>
      </c>
      <c r="K9" s="266" t="s">
        <v>289</v>
      </c>
      <c r="L9" s="265" t="s">
        <v>285</v>
      </c>
      <c r="M9" s="266" t="s">
        <v>290</v>
      </c>
      <c r="N9" s="144" t="s">
        <v>35</v>
      </c>
      <c r="O9" s="145"/>
      <c r="P9" s="268" t="s">
        <v>775</v>
      </c>
      <c r="Q9" s="144"/>
      <c r="R9" s="144"/>
      <c r="S9" s="144"/>
      <c r="T9" s="269" t="s">
        <v>744</v>
      </c>
      <c r="U9" s="144"/>
      <c r="V9" s="144"/>
      <c r="W9" s="144"/>
      <c r="X9" s="270">
        <v>38049</v>
      </c>
      <c r="Y9" s="144">
        <f>IF(X9="","",DATEDIF(X9,'様式 A-1'!$G$2,"Y"))</f>
        <v>19</v>
      </c>
      <c r="Z9" s="302" t="s">
        <v>1010</v>
      </c>
      <c r="AA9" s="144"/>
      <c r="AB9" s="271"/>
      <c r="AC9" s="271"/>
      <c r="AD9" s="271"/>
      <c r="AE9" s="271"/>
      <c r="AF9" s="271"/>
      <c r="AG9" s="271"/>
      <c r="AH9" s="271"/>
      <c r="AI9" s="271"/>
      <c r="AJ9" s="144">
        <f t="shared" si="0"/>
        <v>0</v>
      </c>
      <c r="AK9" s="144">
        <f aca="true" t="shared" si="2" ref="AK9:AK112">IF(AJ9&lt;=$AQ$154,AJ9,$AQ$154)</f>
        <v>0</v>
      </c>
      <c r="AL9" s="144">
        <f aca="true" t="shared" si="3" ref="AL9:AL112">IF(AJ9&lt;=$AQ$154,0,AJ9-$AQ$154)</f>
        <v>0</v>
      </c>
    </row>
    <row r="10" spans="1:38" ht="24" customHeight="1">
      <c r="A10" s="24">
        <f>IF('様式 A-1'!$AL$1="","",'様式 A-1'!$AL$1)</f>
      </c>
      <c r="B10" s="63"/>
      <c r="C10" s="64">
        <f aca="true" t="shared" si="4" ref="C10:C113">IF(J10="","",TRIM(J10&amp;"　"&amp;K10))</f>
      </c>
      <c r="D10" s="64">
        <f t="shared" si="1"/>
      </c>
      <c r="E10" s="30">
        <f>'様式 A-1'!$D$7</f>
        <v>0</v>
      </c>
      <c r="F10" s="30" t="e">
        <f>'様式 WA-1（集計作業用）'!$D$6</f>
        <v>#N/A</v>
      </c>
      <c r="G10" s="30"/>
      <c r="H10" s="24"/>
      <c r="I10" s="63" t="s">
        <v>175</v>
      </c>
      <c r="J10" s="42"/>
      <c r="K10" s="43"/>
      <c r="L10" s="42"/>
      <c r="M10" s="43"/>
      <c r="N10" s="24" t="s">
        <v>35</v>
      </c>
      <c r="O10" s="280"/>
      <c r="P10" s="216"/>
      <c r="Q10" s="195"/>
      <c r="R10" s="195"/>
      <c r="S10" s="195"/>
      <c r="T10" s="31"/>
      <c r="U10" s="195"/>
      <c r="V10" s="195"/>
      <c r="W10" s="195"/>
      <c r="X10" s="194"/>
      <c r="Y10" s="195">
        <f>IF(X10="","",DATEDIF(X10,'様式 A-1'!$G$2,"Y"))</f>
      </c>
      <c r="Z10" s="31"/>
      <c r="AA10" s="195"/>
      <c r="AB10" s="196"/>
      <c r="AC10" s="196"/>
      <c r="AD10" s="196"/>
      <c r="AE10" s="196"/>
      <c r="AF10" s="196"/>
      <c r="AG10" s="196"/>
      <c r="AH10" s="196"/>
      <c r="AI10" s="272"/>
      <c r="AJ10" s="86">
        <f t="shared" si="0"/>
        <v>0</v>
      </c>
      <c r="AK10" s="65">
        <f>IF(AJ10&lt;=$AQ$154,AJ10,$AQ$154)</f>
        <v>0</v>
      </c>
      <c r="AL10" s="65">
        <f t="shared" si="3"/>
        <v>0</v>
      </c>
    </row>
    <row r="11" spans="1:38" ht="24" customHeight="1">
      <c r="A11" s="24">
        <f>IF('様式 A-1'!$AL$1="","",'様式 A-1'!$AL$1)</f>
      </c>
      <c r="B11" s="63"/>
      <c r="C11" s="64">
        <f t="shared" si="4"/>
      </c>
      <c r="D11" s="64">
        <f t="shared" si="1"/>
      </c>
      <c r="E11" s="30">
        <f>'様式 A-1'!$D$7</f>
        <v>0</v>
      </c>
      <c r="F11" s="30" t="e">
        <f>'様式 WA-1（集計作業用）'!$D$6</f>
        <v>#N/A</v>
      </c>
      <c r="G11" s="30"/>
      <c r="H11" s="24"/>
      <c r="I11" s="63" t="s">
        <v>176</v>
      </c>
      <c r="J11" s="42"/>
      <c r="K11" s="43"/>
      <c r="L11" s="42"/>
      <c r="M11" s="43"/>
      <c r="N11" s="24" t="s">
        <v>35</v>
      </c>
      <c r="O11" s="280"/>
      <c r="P11" s="216"/>
      <c r="Q11" s="195"/>
      <c r="R11" s="195"/>
      <c r="S11" s="195"/>
      <c r="T11" s="31"/>
      <c r="U11" s="195"/>
      <c r="V11" s="195"/>
      <c r="W11" s="195"/>
      <c r="X11" s="194"/>
      <c r="Y11" s="195">
        <f>IF(X11="","",DATEDIF(X11,'様式 A-1'!$G$2,"Y"))</f>
      </c>
      <c r="Z11" s="31"/>
      <c r="AA11" s="195"/>
      <c r="AB11" s="196"/>
      <c r="AC11" s="196"/>
      <c r="AD11" s="196"/>
      <c r="AE11" s="196"/>
      <c r="AF11" s="196"/>
      <c r="AG11" s="196"/>
      <c r="AH11" s="196"/>
      <c r="AI11" s="272"/>
      <c r="AJ11" s="86">
        <f t="shared" si="0"/>
        <v>0</v>
      </c>
      <c r="AK11" s="65">
        <f t="shared" si="2"/>
        <v>0</v>
      </c>
      <c r="AL11" s="65">
        <f t="shared" si="3"/>
        <v>0</v>
      </c>
    </row>
    <row r="12" spans="1:38" ht="24" customHeight="1">
      <c r="A12" s="24">
        <f>IF('様式 A-1'!$AL$1="","",'様式 A-1'!$AL$1)</f>
      </c>
      <c r="B12" s="63"/>
      <c r="C12" s="64">
        <f t="shared" si="4"/>
      </c>
      <c r="D12" s="64">
        <f t="shared" si="1"/>
      </c>
      <c r="E12" s="30">
        <f>'様式 A-1'!$D$7</f>
        <v>0</v>
      </c>
      <c r="F12" s="30" t="e">
        <f>'様式 WA-1（集計作業用）'!$D$6</f>
        <v>#N/A</v>
      </c>
      <c r="G12" s="30"/>
      <c r="H12" s="24"/>
      <c r="I12" s="63" t="s">
        <v>177</v>
      </c>
      <c r="J12" s="42"/>
      <c r="K12" s="43"/>
      <c r="L12" s="42"/>
      <c r="M12" s="43"/>
      <c r="N12" s="24" t="s">
        <v>35</v>
      </c>
      <c r="O12" s="280"/>
      <c r="P12" s="216"/>
      <c r="Q12" s="195"/>
      <c r="R12" s="195"/>
      <c r="S12" s="195"/>
      <c r="T12" s="31"/>
      <c r="U12" s="195"/>
      <c r="V12" s="195"/>
      <c r="W12" s="195"/>
      <c r="X12" s="194"/>
      <c r="Y12" s="195">
        <f>IF(X12="","",DATEDIF(X12,'様式 A-1'!$G$2,"Y"))</f>
      </c>
      <c r="Z12" s="31"/>
      <c r="AA12" s="195"/>
      <c r="AB12" s="196"/>
      <c r="AC12" s="196"/>
      <c r="AD12" s="196"/>
      <c r="AE12" s="196"/>
      <c r="AF12" s="196"/>
      <c r="AG12" s="196"/>
      <c r="AH12" s="196"/>
      <c r="AI12" s="272"/>
      <c r="AJ12" s="86">
        <f t="shared" si="0"/>
        <v>0</v>
      </c>
      <c r="AK12" s="65">
        <f t="shared" si="2"/>
        <v>0</v>
      </c>
      <c r="AL12" s="65">
        <f t="shared" si="3"/>
        <v>0</v>
      </c>
    </row>
    <row r="13" spans="1:38" ht="24" customHeight="1">
      <c r="A13" s="24">
        <f>IF('様式 A-1'!$AL$1="","",'様式 A-1'!$AL$1)</f>
      </c>
      <c r="B13" s="63"/>
      <c r="C13" s="64">
        <f t="shared" si="4"/>
      </c>
      <c r="D13" s="64">
        <f t="shared" si="1"/>
      </c>
      <c r="E13" s="30">
        <f>'様式 A-1'!$D$7</f>
        <v>0</v>
      </c>
      <c r="F13" s="30" t="e">
        <f>'様式 WA-1（集計作業用）'!$D$6</f>
        <v>#N/A</v>
      </c>
      <c r="G13" s="30"/>
      <c r="H13" s="24"/>
      <c r="I13" s="63" t="s">
        <v>178</v>
      </c>
      <c r="J13" s="42"/>
      <c r="K13" s="43"/>
      <c r="L13" s="42"/>
      <c r="M13" s="43"/>
      <c r="N13" s="24" t="s">
        <v>35</v>
      </c>
      <c r="O13" s="280"/>
      <c r="P13" s="216"/>
      <c r="Q13" s="195"/>
      <c r="R13" s="195"/>
      <c r="S13" s="195"/>
      <c r="T13" s="31"/>
      <c r="U13" s="195"/>
      <c r="V13" s="195"/>
      <c r="W13" s="195"/>
      <c r="X13" s="194"/>
      <c r="Y13" s="195">
        <f>IF(X13="","",DATEDIF(X13,'様式 A-1'!$G$2,"Y"))</f>
      </c>
      <c r="Z13" s="31"/>
      <c r="AA13" s="195"/>
      <c r="AB13" s="196"/>
      <c r="AC13" s="196"/>
      <c r="AD13" s="196"/>
      <c r="AE13" s="196"/>
      <c r="AF13" s="196"/>
      <c r="AG13" s="196"/>
      <c r="AH13" s="196"/>
      <c r="AI13" s="272"/>
      <c r="AJ13" s="86">
        <f t="shared" si="0"/>
        <v>0</v>
      </c>
      <c r="AK13" s="65">
        <f t="shared" si="2"/>
        <v>0</v>
      </c>
      <c r="AL13" s="65">
        <f t="shared" si="3"/>
        <v>0</v>
      </c>
    </row>
    <row r="14" spans="1:38" ht="24" customHeight="1">
      <c r="A14" s="24">
        <f>IF('様式 A-1'!$AL$1="","",'様式 A-1'!$AL$1)</f>
      </c>
      <c r="B14" s="63"/>
      <c r="C14" s="64">
        <f t="shared" si="4"/>
      </c>
      <c r="D14" s="64">
        <f t="shared" si="1"/>
      </c>
      <c r="E14" s="30">
        <f>'様式 A-1'!$D$7</f>
        <v>0</v>
      </c>
      <c r="F14" s="30" t="e">
        <f>'様式 WA-1（集計作業用）'!$D$6</f>
        <v>#N/A</v>
      </c>
      <c r="G14" s="30"/>
      <c r="H14" s="24"/>
      <c r="I14" s="63" t="s">
        <v>179</v>
      </c>
      <c r="J14" s="42"/>
      <c r="K14" s="43"/>
      <c r="L14" s="42"/>
      <c r="M14" s="43"/>
      <c r="N14" s="24" t="s">
        <v>35</v>
      </c>
      <c r="O14" s="280"/>
      <c r="P14" s="216"/>
      <c r="Q14" s="195"/>
      <c r="R14" s="195"/>
      <c r="S14" s="195"/>
      <c r="T14" s="31"/>
      <c r="U14" s="195"/>
      <c r="V14" s="195"/>
      <c r="W14" s="195"/>
      <c r="X14" s="194"/>
      <c r="Y14" s="195">
        <f>IF(X14="","",DATEDIF(X14,'様式 A-1'!$G$2,"Y"))</f>
      </c>
      <c r="Z14" s="31"/>
      <c r="AA14" s="195"/>
      <c r="AB14" s="196"/>
      <c r="AC14" s="196"/>
      <c r="AD14" s="196"/>
      <c r="AE14" s="196"/>
      <c r="AF14" s="196"/>
      <c r="AG14" s="196"/>
      <c r="AH14" s="196"/>
      <c r="AI14" s="272"/>
      <c r="AJ14" s="86">
        <f t="shared" si="0"/>
        <v>0</v>
      </c>
      <c r="AK14" s="65">
        <f t="shared" si="2"/>
        <v>0</v>
      </c>
      <c r="AL14" s="65">
        <f t="shared" si="3"/>
        <v>0</v>
      </c>
    </row>
    <row r="15" spans="1:38" ht="24" customHeight="1">
      <c r="A15" s="24">
        <f>IF('様式 A-1'!$AL$1="","",'様式 A-1'!$AL$1)</f>
      </c>
      <c r="B15" s="63"/>
      <c r="C15" s="64">
        <f t="shared" si="4"/>
      </c>
      <c r="D15" s="64">
        <f t="shared" si="1"/>
      </c>
      <c r="E15" s="30">
        <f>'様式 A-1'!$D$7</f>
        <v>0</v>
      </c>
      <c r="F15" s="30" t="e">
        <f>'様式 WA-1（集計作業用）'!$D$6</f>
        <v>#N/A</v>
      </c>
      <c r="G15" s="30"/>
      <c r="H15" s="24"/>
      <c r="I15" s="63" t="s">
        <v>180</v>
      </c>
      <c r="J15" s="42"/>
      <c r="K15" s="43"/>
      <c r="L15" s="42"/>
      <c r="M15" s="43"/>
      <c r="N15" s="24" t="s">
        <v>35</v>
      </c>
      <c r="O15" s="280"/>
      <c r="P15" s="216"/>
      <c r="Q15" s="195"/>
      <c r="R15" s="195"/>
      <c r="S15" s="195"/>
      <c r="T15" s="31"/>
      <c r="U15" s="195"/>
      <c r="V15" s="195"/>
      <c r="W15" s="195"/>
      <c r="X15" s="194"/>
      <c r="Y15" s="195">
        <f>IF(X15="","",DATEDIF(X15,'様式 A-1'!$G$2,"Y"))</f>
      </c>
      <c r="Z15" s="31"/>
      <c r="AA15" s="195"/>
      <c r="AB15" s="196"/>
      <c r="AC15" s="196"/>
      <c r="AD15" s="196"/>
      <c r="AE15" s="196"/>
      <c r="AF15" s="196"/>
      <c r="AG15" s="196"/>
      <c r="AH15" s="196"/>
      <c r="AI15" s="272"/>
      <c r="AJ15" s="86">
        <f t="shared" si="0"/>
        <v>0</v>
      </c>
      <c r="AK15" s="65">
        <f t="shared" si="2"/>
        <v>0</v>
      </c>
      <c r="AL15" s="65">
        <f t="shared" si="3"/>
        <v>0</v>
      </c>
    </row>
    <row r="16" spans="1:38" ht="24" customHeight="1">
      <c r="A16" s="24">
        <f>IF('様式 A-1'!$AL$1="","",'様式 A-1'!$AL$1)</f>
      </c>
      <c r="B16" s="63"/>
      <c r="C16" s="64">
        <f t="shared" si="4"/>
      </c>
      <c r="D16" s="64">
        <f t="shared" si="1"/>
      </c>
      <c r="E16" s="30">
        <f>'様式 A-1'!$D$7</f>
        <v>0</v>
      </c>
      <c r="F16" s="30" t="e">
        <f>'様式 WA-1（集計作業用）'!$D$6</f>
        <v>#N/A</v>
      </c>
      <c r="G16" s="30"/>
      <c r="H16" s="24"/>
      <c r="I16" s="63" t="s">
        <v>181</v>
      </c>
      <c r="J16" s="42"/>
      <c r="K16" s="43"/>
      <c r="L16" s="42"/>
      <c r="M16" s="43"/>
      <c r="N16" s="24" t="s">
        <v>35</v>
      </c>
      <c r="O16" s="280"/>
      <c r="P16" s="216"/>
      <c r="Q16" s="195"/>
      <c r="R16" s="195"/>
      <c r="S16" s="195"/>
      <c r="T16" s="31"/>
      <c r="U16" s="195"/>
      <c r="V16" s="195"/>
      <c r="W16" s="195"/>
      <c r="X16" s="194"/>
      <c r="Y16" s="195">
        <f>IF(X16="","",DATEDIF(X16,'様式 A-1'!$G$2,"Y"))</f>
      </c>
      <c r="Z16" s="31"/>
      <c r="AA16" s="195"/>
      <c r="AB16" s="196"/>
      <c r="AC16" s="196"/>
      <c r="AD16" s="196"/>
      <c r="AE16" s="196"/>
      <c r="AF16" s="196"/>
      <c r="AG16" s="196"/>
      <c r="AH16" s="196"/>
      <c r="AI16" s="272"/>
      <c r="AJ16" s="86">
        <f t="shared" si="0"/>
        <v>0</v>
      </c>
      <c r="AK16" s="65">
        <f t="shared" si="2"/>
        <v>0</v>
      </c>
      <c r="AL16" s="65">
        <f t="shared" si="3"/>
        <v>0</v>
      </c>
    </row>
    <row r="17" spans="1:38" ht="24" customHeight="1">
      <c r="A17" s="24">
        <f>IF('様式 A-1'!$AL$1="","",'様式 A-1'!$AL$1)</f>
      </c>
      <c r="B17" s="63"/>
      <c r="C17" s="64">
        <f t="shared" si="4"/>
      </c>
      <c r="D17" s="64">
        <f t="shared" si="1"/>
      </c>
      <c r="E17" s="30">
        <f>'様式 A-1'!$D$7</f>
        <v>0</v>
      </c>
      <c r="F17" s="30" t="e">
        <f>'様式 WA-1（集計作業用）'!$D$6</f>
        <v>#N/A</v>
      </c>
      <c r="G17" s="30"/>
      <c r="H17" s="24"/>
      <c r="I17" s="63" t="s">
        <v>182</v>
      </c>
      <c r="J17" s="42"/>
      <c r="K17" s="43"/>
      <c r="L17" s="42"/>
      <c r="M17" s="43"/>
      <c r="N17" s="24" t="s">
        <v>35</v>
      </c>
      <c r="O17" s="280"/>
      <c r="P17" s="216"/>
      <c r="Q17" s="195"/>
      <c r="R17" s="195"/>
      <c r="S17" s="195"/>
      <c r="T17" s="31"/>
      <c r="U17" s="195"/>
      <c r="V17" s="195"/>
      <c r="W17" s="195"/>
      <c r="X17" s="194"/>
      <c r="Y17" s="195">
        <f>IF(X17="","",DATEDIF(X17,'様式 A-1'!$G$2,"Y"))</f>
      </c>
      <c r="Z17" s="31"/>
      <c r="AA17" s="195"/>
      <c r="AB17" s="196"/>
      <c r="AC17" s="196"/>
      <c r="AD17" s="196"/>
      <c r="AE17" s="196"/>
      <c r="AF17" s="196"/>
      <c r="AG17" s="196"/>
      <c r="AH17" s="196"/>
      <c r="AI17" s="272"/>
      <c r="AJ17" s="86">
        <f t="shared" si="0"/>
        <v>0</v>
      </c>
      <c r="AK17" s="65">
        <f t="shared" si="2"/>
        <v>0</v>
      </c>
      <c r="AL17" s="65">
        <f t="shared" si="3"/>
        <v>0</v>
      </c>
    </row>
    <row r="18" spans="1:38" ht="24" customHeight="1">
      <c r="A18" s="24">
        <f>IF('様式 A-1'!$AL$1="","",'様式 A-1'!$AL$1)</f>
      </c>
      <c r="B18" s="63"/>
      <c r="C18" s="64">
        <f t="shared" si="4"/>
      </c>
      <c r="D18" s="64">
        <f t="shared" si="1"/>
      </c>
      <c r="E18" s="30">
        <f>'様式 A-1'!$D$7</f>
        <v>0</v>
      </c>
      <c r="F18" s="30" t="e">
        <f>'様式 WA-1（集計作業用）'!$D$6</f>
        <v>#N/A</v>
      </c>
      <c r="G18" s="30"/>
      <c r="H18" s="24"/>
      <c r="I18" s="63" t="s">
        <v>183</v>
      </c>
      <c r="J18" s="42"/>
      <c r="K18" s="43"/>
      <c r="L18" s="42"/>
      <c r="M18" s="43"/>
      <c r="N18" s="24" t="s">
        <v>35</v>
      </c>
      <c r="O18" s="280"/>
      <c r="P18" s="216"/>
      <c r="Q18" s="195"/>
      <c r="R18" s="195"/>
      <c r="S18" s="195"/>
      <c r="T18" s="31"/>
      <c r="U18" s="195"/>
      <c r="V18" s="195"/>
      <c r="W18" s="195"/>
      <c r="X18" s="194"/>
      <c r="Y18" s="195">
        <f>IF(X18="","",DATEDIF(X18,'様式 A-1'!$G$2,"Y"))</f>
      </c>
      <c r="Z18" s="31"/>
      <c r="AA18" s="195"/>
      <c r="AB18" s="196"/>
      <c r="AC18" s="196"/>
      <c r="AD18" s="196"/>
      <c r="AE18" s="196"/>
      <c r="AF18" s="196"/>
      <c r="AG18" s="196"/>
      <c r="AH18" s="196"/>
      <c r="AI18" s="272"/>
      <c r="AJ18" s="86">
        <f t="shared" si="0"/>
        <v>0</v>
      </c>
      <c r="AK18" s="65">
        <f t="shared" si="2"/>
        <v>0</v>
      </c>
      <c r="AL18" s="65">
        <f t="shared" si="3"/>
        <v>0</v>
      </c>
    </row>
    <row r="19" spans="1:38" ht="24" customHeight="1">
      <c r="A19" s="24">
        <f>IF('様式 A-1'!$AL$1="","",'様式 A-1'!$AL$1)</f>
      </c>
      <c r="B19" s="63"/>
      <c r="C19" s="64">
        <f t="shared" si="4"/>
      </c>
      <c r="D19" s="64">
        <f t="shared" si="1"/>
      </c>
      <c r="E19" s="30">
        <f>'様式 A-1'!$D$7</f>
        <v>0</v>
      </c>
      <c r="F19" s="30" t="e">
        <f>'様式 WA-1（集計作業用）'!$D$6</f>
        <v>#N/A</v>
      </c>
      <c r="G19" s="30"/>
      <c r="H19" s="24"/>
      <c r="I19" s="63" t="s">
        <v>184</v>
      </c>
      <c r="J19" s="42"/>
      <c r="K19" s="43"/>
      <c r="L19" s="42"/>
      <c r="M19" s="43"/>
      <c r="N19" s="24" t="s">
        <v>35</v>
      </c>
      <c r="O19" s="280"/>
      <c r="P19" s="216"/>
      <c r="Q19" s="195"/>
      <c r="R19" s="195"/>
      <c r="S19" s="195"/>
      <c r="T19" s="31"/>
      <c r="U19" s="195"/>
      <c r="V19" s="195"/>
      <c r="W19" s="195"/>
      <c r="X19" s="194"/>
      <c r="Y19" s="195">
        <f>IF(X19="","",DATEDIF(X19,'様式 A-1'!$G$2,"Y"))</f>
      </c>
      <c r="Z19" s="31"/>
      <c r="AA19" s="195"/>
      <c r="AB19" s="196"/>
      <c r="AC19" s="196"/>
      <c r="AD19" s="196"/>
      <c r="AE19" s="196"/>
      <c r="AF19" s="196"/>
      <c r="AG19" s="196"/>
      <c r="AH19" s="196"/>
      <c r="AI19" s="272"/>
      <c r="AJ19" s="86">
        <f t="shared" si="0"/>
        <v>0</v>
      </c>
      <c r="AK19" s="65">
        <f t="shared" si="2"/>
        <v>0</v>
      </c>
      <c r="AL19" s="65">
        <f t="shared" si="3"/>
        <v>0</v>
      </c>
    </row>
    <row r="20" spans="1:38" ht="24" customHeight="1">
      <c r="A20" s="24">
        <f>IF('様式 A-1'!$AL$1="","",'様式 A-1'!$AL$1)</f>
      </c>
      <c r="B20" s="63"/>
      <c r="C20" s="64">
        <f t="shared" si="4"/>
      </c>
      <c r="D20" s="64">
        <f t="shared" si="1"/>
      </c>
      <c r="E20" s="30">
        <f>'様式 A-1'!$D$7</f>
        <v>0</v>
      </c>
      <c r="F20" s="30" t="e">
        <f>'様式 WA-1（集計作業用）'!$D$6</f>
        <v>#N/A</v>
      </c>
      <c r="G20" s="30"/>
      <c r="H20" s="24"/>
      <c r="I20" s="63" t="s">
        <v>185</v>
      </c>
      <c r="J20" s="42"/>
      <c r="K20" s="43"/>
      <c r="L20" s="42"/>
      <c r="M20" s="43"/>
      <c r="N20" s="24" t="s">
        <v>35</v>
      </c>
      <c r="O20" s="280"/>
      <c r="P20" s="216"/>
      <c r="Q20" s="195"/>
      <c r="R20" s="195"/>
      <c r="S20" s="195"/>
      <c r="T20" s="31"/>
      <c r="U20" s="195"/>
      <c r="V20" s="195"/>
      <c r="W20" s="195"/>
      <c r="X20" s="194"/>
      <c r="Y20" s="195">
        <f>IF(X20="","",DATEDIF(X20,'様式 A-1'!$G$2,"Y"))</f>
      </c>
      <c r="Z20" s="31"/>
      <c r="AA20" s="195"/>
      <c r="AB20" s="196"/>
      <c r="AC20" s="196"/>
      <c r="AD20" s="196"/>
      <c r="AE20" s="196"/>
      <c r="AF20" s="196"/>
      <c r="AG20" s="196"/>
      <c r="AH20" s="196"/>
      <c r="AI20" s="272"/>
      <c r="AJ20" s="86">
        <f t="shared" si="0"/>
        <v>0</v>
      </c>
      <c r="AK20" s="65">
        <f t="shared" si="2"/>
        <v>0</v>
      </c>
      <c r="AL20" s="65">
        <f t="shared" si="3"/>
        <v>0</v>
      </c>
    </row>
    <row r="21" spans="1:38" ht="24" customHeight="1">
      <c r="A21" s="24">
        <f>IF('様式 A-1'!$AL$1="","",'様式 A-1'!$AL$1)</f>
      </c>
      <c r="B21" s="63"/>
      <c r="C21" s="64">
        <f t="shared" si="4"/>
      </c>
      <c r="D21" s="64">
        <f t="shared" si="1"/>
      </c>
      <c r="E21" s="30">
        <f>'様式 A-1'!$D$7</f>
        <v>0</v>
      </c>
      <c r="F21" s="30" t="e">
        <f>'様式 WA-1（集計作業用）'!$D$6</f>
        <v>#N/A</v>
      </c>
      <c r="G21" s="30"/>
      <c r="H21" s="24"/>
      <c r="I21" s="63" t="s">
        <v>186</v>
      </c>
      <c r="J21" s="42"/>
      <c r="K21" s="43"/>
      <c r="L21" s="42"/>
      <c r="M21" s="43"/>
      <c r="N21" s="24" t="s">
        <v>35</v>
      </c>
      <c r="O21" s="280"/>
      <c r="P21" s="216"/>
      <c r="Q21" s="195"/>
      <c r="R21" s="195"/>
      <c r="S21" s="195"/>
      <c r="T21" s="31"/>
      <c r="U21" s="195"/>
      <c r="V21" s="195"/>
      <c r="W21" s="195"/>
      <c r="X21" s="194"/>
      <c r="Y21" s="195">
        <f>IF(X21="","",DATEDIF(X21,'様式 A-1'!$G$2,"Y"))</f>
      </c>
      <c r="Z21" s="31"/>
      <c r="AA21" s="195"/>
      <c r="AB21" s="196"/>
      <c r="AC21" s="196"/>
      <c r="AD21" s="196"/>
      <c r="AE21" s="196"/>
      <c r="AF21" s="196"/>
      <c r="AG21" s="196"/>
      <c r="AH21" s="196"/>
      <c r="AI21" s="272"/>
      <c r="AJ21" s="86">
        <f t="shared" si="0"/>
        <v>0</v>
      </c>
      <c r="AK21" s="65">
        <f t="shared" si="2"/>
        <v>0</v>
      </c>
      <c r="AL21" s="65">
        <f t="shared" si="3"/>
        <v>0</v>
      </c>
    </row>
    <row r="22" spans="1:38" ht="24" customHeight="1">
      <c r="A22" s="24">
        <f>IF('様式 A-1'!$AL$1="","",'様式 A-1'!$AL$1)</f>
      </c>
      <c r="B22" s="63"/>
      <c r="C22" s="64">
        <f t="shared" si="4"/>
      </c>
      <c r="D22" s="64">
        <f t="shared" si="1"/>
      </c>
      <c r="E22" s="30">
        <f>'様式 A-1'!$D$7</f>
        <v>0</v>
      </c>
      <c r="F22" s="30" t="e">
        <f>'様式 WA-1（集計作業用）'!$D$6</f>
        <v>#N/A</v>
      </c>
      <c r="G22" s="30"/>
      <c r="H22" s="24"/>
      <c r="I22" s="63" t="s">
        <v>187</v>
      </c>
      <c r="J22" s="42"/>
      <c r="K22" s="43"/>
      <c r="L22" s="42"/>
      <c r="M22" s="43"/>
      <c r="N22" s="24" t="s">
        <v>35</v>
      </c>
      <c r="O22" s="280"/>
      <c r="P22" s="216"/>
      <c r="Q22" s="195"/>
      <c r="R22" s="195"/>
      <c r="S22" s="195"/>
      <c r="T22" s="31"/>
      <c r="U22" s="195"/>
      <c r="V22" s="195"/>
      <c r="W22" s="195"/>
      <c r="X22" s="194"/>
      <c r="Y22" s="195">
        <f>IF(X22="","",DATEDIF(X22,'様式 A-1'!$G$2,"Y"))</f>
      </c>
      <c r="Z22" s="31"/>
      <c r="AA22" s="195"/>
      <c r="AB22" s="196"/>
      <c r="AC22" s="196"/>
      <c r="AD22" s="196"/>
      <c r="AE22" s="196"/>
      <c r="AF22" s="196"/>
      <c r="AG22" s="196"/>
      <c r="AH22" s="196"/>
      <c r="AI22" s="272"/>
      <c r="AJ22" s="86">
        <f t="shared" si="0"/>
        <v>0</v>
      </c>
      <c r="AK22" s="65">
        <f t="shared" si="2"/>
        <v>0</v>
      </c>
      <c r="AL22" s="65">
        <f t="shared" si="3"/>
        <v>0</v>
      </c>
    </row>
    <row r="23" spans="1:38" ht="24" customHeight="1">
      <c r="A23" s="24">
        <f>IF('様式 A-1'!$AL$1="","",'様式 A-1'!$AL$1)</f>
      </c>
      <c r="B23" s="63"/>
      <c r="C23" s="64">
        <f t="shared" si="4"/>
      </c>
      <c r="D23" s="64">
        <f t="shared" si="1"/>
      </c>
      <c r="E23" s="30">
        <f>'様式 A-1'!$D$7</f>
        <v>0</v>
      </c>
      <c r="F23" s="30" t="e">
        <f>'様式 WA-1（集計作業用）'!$D$6</f>
        <v>#N/A</v>
      </c>
      <c r="G23" s="30"/>
      <c r="H23" s="24"/>
      <c r="I23" s="63" t="s">
        <v>188</v>
      </c>
      <c r="J23" s="42"/>
      <c r="K23" s="43"/>
      <c r="L23" s="42"/>
      <c r="M23" s="43"/>
      <c r="N23" s="24" t="s">
        <v>35</v>
      </c>
      <c r="O23" s="280"/>
      <c r="P23" s="216"/>
      <c r="Q23" s="195"/>
      <c r="R23" s="195"/>
      <c r="S23" s="195"/>
      <c r="T23" s="31"/>
      <c r="U23" s="195"/>
      <c r="V23" s="195"/>
      <c r="W23" s="195"/>
      <c r="X23" s="194"/>
      <c r="Y23" s="195">
        <f>IF(X23="","",DATEDIF(X23,'様式 A-1'!$G$2,"Y"))</f>
      </c>
      <c r="Z23" s="31"/>
      <c r="AA23" s="195"/>
      <c r="AB23" s="196"/>
      <c r="AC23" s="196"/>
      <c r="AD23" s="196"/>
      <c r="AE23" s="196"/>
      <c r="AF23" s="196"/>
      <c r="AG23" s="196"/>
      <c r="AH23" s="196"/>
      <c r="AI23" s="272"/>
      <c r="AJ23" s="86">
        <f t="shared" si="0"/>
        <v>0</v>
      </c>
      <c r="AK23" s="65">
        <f t="shared" si="2"/>
        <v>0</v>
      </c>
      <c r="AL23" s="65">
        <f t="shared" si="3"/>
        <v>0</v>
      </c>
    </row>
    <row r="24" spans="1:38" ht="24" customHeight="1">
      <c r="A24" s="24">
        <f>IF('様式 A-1'!$AL$1="","",'様式 A-1'!$AL$1)</f>
      </c>
      <c r="B24" s="63"/>
      <c r="C24" s="64">
        <f t="shared" si="4"/>
      </c>
      <c r="D24" s="64">
        <f t="shared" si="1"/>
      </c>
      <c r="E24" s="30">
        <f>'様式 A-1'!$D$7</f>
        <v>0</v>
      </c>
      <c r="F24" s="30" t="e">
        <f>'様式 WA-1（集計作業用）'!$D$6</f>
        <v>#N/A</v>
      </c>
      <c r="G24" s="30"/>
      <c r="H24" s="24"/>
      <c r="I24" s="63" t="s">
        <v>189</v>
      </c>
      <c r="J24" s="42"/>
      <c r="K24" s="43"/>
      <c r="L24" s="42"/>
      <c r="M24" s="43"/>
      <c r="N24" s="24" t="s">
        <v>35</v>
      </c>
      <c r="O24" s="280"/>
      <c r="P24" s="216"/>
      <c r="Q24" s="195"/>
      <c r="R24" s="195"/>
      <c r="S24" s="195"/>
      <c r="T24" s="31"/>
      <c r="U24" s="195"/>
      <c r="V24" s="195"/>
      <c r="W24" s="195"/>
      <c r="X24" s="194"/>
      <c r="Y24" s="195">
        <f>IF(X24="","",DATEDIF(X24,'様式 A-1'!$G$2,"Y"))</f>
      </c>
      <c r="Z24" s="31"/>
      <c r="AA24" s="195"/>
      <c r="AB24" s="196"/>
      <c r="AC24" s="196"/>
      <c r="AD24" s="196"/>
      <c r="AE24" s="196"/>
      <c r="AF24" s="196"/>
      <c r="AG24" s="196"/>
      <c r="AH24" s="196"/>
      <c r="AI24" s="272"/>
      <c r="AJ24" s="86">
        <f t="shared" si="0"/>
        <v>0</v>
      </c>
      <c r="AK24" s="65">
        <f t="shared" si="2"/>
        <v>0</v>
      </c>
      <c r="AL24" s="65">
        <f t="shared" si="3"/>
        <v>0</v>
      </c>
    </row>
    <row r="25" spans="1:38" ht="24" customHeight="1">
      <c r="A25" s="24">
        <f>IF('様式 A-1'!$AL$1="","",'様式 A-1'!$AL$1)</f>
      </c>
      <c r="B25" s="63"/>
      <c r="C25" s="64">
        <f t="shared" si="4"/>
      </c>
      <c r="D25" s="64">
        <f t="shared" si="1"/>
      </c>
      <c r="E25" s="30">
        <f>'様式 A-1'!$D$7</f>
        <v>0</v>
      </c>
      <c r="F25" s="30" t="e">
        <f>'様式 WA-1（集計作業用）'!$D$6</f>
        <v>#N/A</v>
      </c>
      <c r="G25" s="30"/>
      <c r="H25" s="24"/>
      <c r="I25" s="63" t="s">
        <v>190</v>
      </c>
      <c r="J25" s="42"/>
      <c r="K25" s="43"/>
      <c r="L25" s="42"/>
      <c r="M25" s="43"/>
      <c r="N25" s="24" t="s">
        <v>35</v>
      </c>
      <c r="O25" s="280"/>
      <c r="P25" s="216"/>
      <c r="Q25" s="195"/>
      <c r="R25" s="195"/>
      <c r="S25" s="195"/>
      <c r="T25" s="31"/>
      <c r="U25" s="195"/>
      <c r="V25" s="195"/>
      <c r="W25" s="195"/>
      <c r="X25" s="194"/>
      <c r="Y25" s="195">
        <f>IF(X25="","",DATEDIF(X25,'様式 A-1'!$G$2,"Y"))</f>
      </c>
      <c r="Z25" s="31"/>
      <c r="AA25" s="195"/>
      <c r="AB25" s="196"/>
      <c r="AC25" s="196"/>
      <c r="AD25" s="196"/>
      <c r="AE25" s="196"/>
      <c r="AF25" s="196"/>
      <c r="AG25" s="196"/>
      <c r="AH25" s="196"/>
      <c r="AI25" s="272"/>
      <c r="AJ25" s="86">
        <f t="shared" si="0"/>
        <v>0</v>
      </c>
      <c r="AK25" s="65">
        <f t="shared" si="2"/>
        <v>0</v>
      </c>
      <c r="AL25" s="65">
        <f t="shared" si="3"/>
        <v>0</v>
      </c>
    </row>
    <row r="26" spans="1:38" ht="24" customHeight="1">
      <c r="A26" s="24">
        <f>IF('様式 A-1'!$AL$1="","",'様式 A-1'!$AL$1)</f>
      </c>
      <c r="B26" s="63"/>
      <c r="C26" s="64">
        <f t="shared" si="4"/>
      </c>
      <c r="D26" s="64">
        <f t="shared" si="1"/>
      </c>
      <c r="E26" s="30">
        <f>'様式 A-1'!$D$7</f>
        <v>0</v>
      </c>
      <c r="F26" s="30" t="e">
        <f>'様式 WA-1（集計作業用）'!$D$6</f>
        <v>#N/A</v>
      </c>
      <c r="G26" s="30"/>
      <c r="H26" s="24"/>
      <c r="I26" s="63" t="s">
        <v>191</v>
      </c>
      <c r="J26" s="42"/>
      <c r="K26" s="43"/>
      <c r="L26" s="42"/>
      <c r="M26" s="43"/>
      <c r="N26" s="24" t="s">
        <v>35</v>
      </c>
      <c r="O26" s="280"/>
      <c r="P26" s="216"/>
      <c r="Q26" s="195"/>
      <c r="R26" s="195"/>
      <c r="S26" s="195"/>
      <c r="T26" s="31"/>
      <c r="U26" s="195"/>
      <c r="V26" s="195"/>
      <c r="W26" s="195"/>
      <c r="X26" s="194"/>
      <c r="Y26" s="195">
        <f>IF(X26="","",DATEDIF(X26,'様式 A-1'!$G$2,"Y"))</f>
      </c>
      <c r="Z26" s="31"/>
      <c r="AA26" s="195"/>
      <c r="AB26" s="196"/>
      <c r="AC26" s="196"/>
      <c r="AD26" s="196"/>
      <c r="AE26" s="196"/>
      <c r="AF26" s="196"/>
      <c r="AG26" s="196"/>
      <c r="AH26" s="196"/>
      <c r="AI26" s="272"/>
      <c r="AJ26" s="86">
        <f t="shared" si="0"/>
        <v>0</v>
      </c>
      <c r="AK26" s="65">
        <f t="shared" si="2"/>
        <v>0</v>
      </c>
      <c r="AL26" s="65">
        <f t="shared" si="3"/>
        <v>0</v>
      </c>
    </row>
    <row r="27" spans="1:38" ht="24" customHeight="1">
      <c r="A27" s="24">
        <f>IF('様式 A-1'!$AL$1="","",'様式 A-1'!$AL$1)</f>
      </c>
      <c r="B27" s="63"/>
      <c r="C27" s="64">
        <f t="shared" si="4"/>
      </c>
      <c r="D27" s="64">
        <f t="shared" si="1"/>
      </c>
      <c r="E27" s="30">
        <f>'様式 A-1'!$D$7</f>
        <v>0</v>
      </c>
      <c r="F27" s="30" t="e">
        <f>'様式 WA-1（集計作業用）'!$D$6</f>
        <v>#N/A</v>
      </c>
      <c r="G27" s="30"/>
      <c r="H27" s="24"/>
      <c r="I27" s="63" t="s">
        <v>192</v>
      </c>
      <c r="J27" s="42"/>
      <c r="K27" s="43"/>
      <c r="L27" s="42"/>
      <c r="M27" s="43"/>
      <c r="N27" s="24" t="s">
        <v>35</v>
      </c>
      <c r="O27" s="280"/>
      <c r="P27" s="216"/>
      <c r="Q27" s="195"/>
      <c r="R27" s="195"/>
      <c r="S27" s="195"/>
      <c r="T27" s="31"/>
      <c r="U27" s="195"/>
      <c r="V27" s="195"/>
      <c r="W27" s="195"/>
      <c r="X27" s="194"/>
      <c r="Y27" s="195">
        <f>IF(X27="","",DATEDIF(X27,'様式 A-1'!$G$2,"Y"))</f>
      </c>
      <c r="Z27" s="31"/>
      <c r="AA27" s="195"/>
      <c r="AB27" s="196"/>
      <c r="AC27" s="196"/>
      <c r="AD27" s="196"/>
      <c r="AE27" s="196"/>
      <c r="AF27" s="196"/>
      <c r="AG27" s="196"/>
      <c r="AH27" s="196"/>
      <c r="AI27" s="272"/>
      <c r="AJ27" s="86">
        <f t="shared" si="0"/>
        <v>0</v>
      </c>
      <c r="AK27" s="65">
        <f t="shared" si="2"/>
        <v>0</v>
      </c>
      <c r="AL27" s="65">
        <f t="shared" si="3"/>
        <v>0</v>
      </c>
    </row>
    <row r="28" spans="1:38" ht="24" customHeight="1">
      <c r="A28" s="24">
        <f>IF('様式 A-1'!$AL$1="","",'様式 A-1'!$AL$1)</f>
      </c>
      <c r="B28" s="63"/>
      <c r="C28" s="64">
        <f t="shared" si="4"/>
      </c>
      <c r="D28" s="64">
        <f t="shared" si="1"/>
      </c>
      <c r="E28" s="30">
        <f>'様式 A-1'!$D$7</f>
        <v>0</v>
      </c>
      <c r="F28" s="30" t="e">
        <f>'様式 WA-1（集計作業用）'!$D$6</f>
        <v>#N/A</v>
      </c>
      <c r="G28" s="30"/>
      <c r="H28" s="24"/>
      <c r="I28" s="63" t="s">
        <v>193</v>
      </c>
      <c r="J28" s="42"/>
      <c r="K28" s="43"/>
      <c r="L28" s="42"/>
      <c r="M28" s="43"/>
      <c r="N28" s="24" t="s">
        <v>35</v>
      </c>
      <c r="O28" s="280"/>
      <c r="P28" s="216"/>
      <c r="Q28" s="195"/>
      <c r="R28" s="195"/>
      <c r="S28" s="195"/>
      <c r="T28" s="31"/>
      <c r="U28" s="195"/>
      <c r="V28" s="195"/>
      <c r="W28" s="195"/>
      <c r="X28" s="194"/>
      <c r="Y28" s="195">
        <f>IF(X28="","",DATEDIF(X28,'様式 A-1'!$G$2,"Y"))</f>
      </c>
      <c r="Z28" s="31"/>
      <c r="AA28" s="195"/>
      <c r="AB28" s="196"/>
      <c r="AC28" s="196"/>
      <c r="AD28" s="196"/>
      <c r="AE28" s="196"/>
      <c r="AF28" s="196"/>
      <c r="AG28" s="196"/>
      <c r="AH28" s="196"/>
      <c r="AI28" s="272"/>
      <c r="AJ28" s="86">
        <f t="shared" si="0"/>
        <v>0</v>
      </c>
      <c r="AK28" s="65">
        <f t="shared" si="2"/>
        <v>0</v>
      </c>
      <c r="AL28" s="65">
        <f t="shared" si="3"/>
        <v>0</v>
      </c>
    </row>
    <row r="29" spans="1:38" ht="24" customHeight="1">
      <c r="A29" s="24">
        <f>IF('様式 A-1'!$AL$1="","",'様式 A-1'!$AL$1)</f>
      </c>
      <c r="B29" s="63"/>
      <c r="C29" s="64">
        <f t="shared" si="4"/>
      </c>
      <c r="D29" s="64">
        <f t="shared" si="1"/>
      </c>
      <c r="E29" s="30">
        <f>'様式 A-1'!$D$7</f>
        <v>0</v>
      </c>
      <c r="F29" s="30" t="e">
        <f>'様式 WA-1（集計作業用）'!$D$6</f>
        <v>#N/A</v>
      </c>
      <c r="G29" s="30"/>
      <c r="H29" s="24"/>
      <c r="I29" s="63" t="s">
        <v>194</v>
      </c>
      <c r="J29" s="42"/>
      <c r="K29" s="43"/>
      <c r="L29" s="42"/>
      <c r="M29" s="43"/>
      <c r="N29" s="24" t="s">
        <v>35</v>
      </c>
      <c r="O29" s="280"/>
      <c r="P29" s="216"/>
      <c r="Q29" s="195"/>
      <c r="R29" s="195"/>
      <c r="S29" s="195"/>
      <c r="T29" s="31"/>
      <c r="U29" s="195"/>
      <c r="V29" s="195"/>
      <c r="W29" s="195"/>
      <c r="X29" s="194"/>
      <c r="Y29" s="195">
        <f>IF(X29="","",DATEDIF(X29,'様式 A-1'!$G$2,"Y"))</f>
      </c>
      <c r="Z29" s="31"/>
      <c r="AA29" s="195"/>
      <c r="AB29" s="196"/>
      <c r="AC29" s="196"/>
      <c r="AD29" s="196"/>
      <c r="AE29" s="196"/>
      <c r="AF29" s="196"/>
      <c r="AG29" s="196"/>
      <c r="AH29" s="196"/>
      <c r="AI29" s="272"/>
      <c r="AJ29" s="86">
        <f t="shared" si="0"/>
        <v>0</v>
      </c>
      <c r="AK29" s="65">
        <f t="shared" si="2"/>
        <v>0</v>
      </c>
      <c r="AL29" s="65">
        <f t="shared" si="3"/>
        <v>0</v>
      </c>
    </row>
    <row r="30" spans="1:38" ht="24" customHeight="1">
      <c r="A30" s="24">
        <f>IF('様式 A-1'!$AL$1="","",'様式 A-1'!$AL$1)</f>
      </c>
      <c r="B30" s="63"/>
      <c r="C30" s="64">
        <f t="shared" si="4"/>
      </c>
      <c r="D30" s="64">
        <f t="shared" si="1"/>
      </c>
      <c r="E30" s="30">
        <f>'様式 A-1'!$D$7</f>
        <v>0</v>
      </c>
      <c r="F30" s="30" t="e">
        <f>'様式 WA-1（集計作業用）'!$D$6</f>
        <v>#N/A</v>
      </c>
      <c r="G30" s="30"/>
      <c r="H30" s="24"/>
      <c r="I30" s="63" t="s">
        <v>195</v>
      </c>
      <c r="J30" s="42"/>
      <c r="K30" s="43"/>
      <c r="L30" s="42"/>
      <c r="M30" s="43"/>
      <c r="N30" s="24" t="s">
        <v>35</v>
      </c>
      <c r="O30" s="280"/>
      <c r="P30" s="216"/>
      <c r="Q30" s="195"/>
      <c r="R30" s="195"/>
      <c r="S30" s="195"/>
      <c r="T30" s="31"/>
      <c r="U30" s="195"/>
      <c r="V30" s="195"/>
      <c r="W30" s="195"/>
      <c r="X30" s="194"/>
      <c r="Y30" s="195">
        <f>IF(X30="","",DATEDIF(X30,'様式 A-1'!$G$2,"Y"))</f>
      </c>
      <c r="Z30" s="31"/>
      <c r="AA30" s="195"/>
      <c r="AB30" s="196"/>
      <c r="AC30" s="196"/>
      <c r="AD30" s="196"/>
      <c r="AE30" s="196"/>
      <c r="AF30" s="196"/>
      <c r="AG30" s="196"/>
      <c r="AH30" s="196"/>
      <c r="AI30" s="272"/>
      <c r="AJ30" s="86">
        <f t="shared" si="0"/>
        <v>0</v>
      </c>
      <c r="AK30" s="65">
        <f t="shared" si="2"/>
        <v>0</v>
      </c>
      <c r="AL30" s="65">
        <f t="shared" si="3"/>
        <v>0</v>
      </c>
    </row>
    <row r="31" spans="1:38" ht="24" customHeight="1">
      <c r="A31" s="24">
        <f>IF('様式 A-1'!$AL$1="","",'様式 A-1'!$AL$1)</f>
      </c>
      <c r="B31" s="63"/>
      <c r="C31" s="64">
        <f t="shared" si="4"/>
      </c>
      <c r="D31" s="64">
        <f t="shared" si="1"/>
      </c>
      <c r="E31" s="30">
        <f>'様式 A-1'!$D$7</f>
        <v>0</v>
      </c>
      <c r="F31" s="30" t="e">
        <f>'様式 WA-1（集計作業用）'!$D$6</f>
        <v>#N/A</v>
      </c>
      <c r="G31" s="30"/>
      <c r="H31" s="24"/>
      <c r="I31" s="63" t="s">
        <v>196</v>
      </c>
      <c r="J31" s="42"/>
      <c r="K31" s="43"/>
      <c r="L31" s="42"/>
      <c r="M31" s="43"/>
      <c r="N31" s="24" t="s">
        <v>35</v>
      </c>
      <c r="O31" s="280"/>
      <c r="P31" s="216"/>
      <c r="Q31" s="195"/>
      <c r="R31" s="195"/>
      <c r="S31" s="195"/>
      <c r="T31" s="31"/>
      <c r="U31" s="195"/>
      <c r="V31" s="195"/>
      <c r="W31" s="195"/>
      <c r="X31" s="194"/>
      <c r="Y31" s="195">
        <f>IF(X31="","",DATEDIF(X31,'様式 A-1'!$G$2,"Y"))</f>
      </c>
      <c r="Z31" s="31"/>
      <c r="AA31" s="195"/>
      <c r="AB31" s="196"/>
      <c r="AC31" s="196"/>
      <c r="AD31" s="196"/>
      <c r="AE31" s="196"/>
      <c r="AF31" s="196"/>
      <c r="AG31" s="196"/>
      <c r="AH31" s="196"/>
      <c r="AI31" s="272"/>
      <c r="AJ31" s="86">
        <f t="shared" si="0"/>
        <v>0</v>
      </c>
      <c r="AK31" s="65">
        <f t="shared" si="2"/>
        <v>0</v>
      </c>
      <c r="AL31" s="65">
        <f t="shared" si="3"/>
        <v>0</v>
      </c>
    </row>
    <row r="32" spans="1:38" ht="24" customHeight="1">
      <c r="A32" s="24">
        <f>IF('様式 A-1'!$AL$1="","",'様式 A-1'!$AL$1)</f>
      </c>
      <c r="B32" s="63"/>
      <c r="C32" s="64">
        <f t="shared" si="4"/>
      </c>
      <c r="D32" s="64">
        <f t="shared" si="1"/>
      </c>
      <c r="E32" s="30">
        <f>'様式 A-1'!$D$7</f>
        <v>0</v>
      </c>
      <c r="F32" s="30" t="e">
        <f>'様式 WA-1（集計作業用）'!$D$6</f>
        <v>#N/A</v>
      </c>
      <c r="G32" s="30"/>
      <c r="H32" s="24"/>
      <c r="I32" s="63" t="s">
        <v>197</v>
      </c>
      <c r="J32" s="42"/>
      <c r="K32" s="43"/>
      <c r="L32" s="42"/>
      <c r="M32" s="43"/>
      <c r="N32" s="24" t="s">
        <v>35</v>
      </c>
      <c r="O32" s="280"/>
      <c r="P32" s="216"/>
      <c r="Q32" s="195"/>
      <c r="R32" s="195"/>
      <c r="S32" s="195"/>
      <c r="T32" s="31"/>
      <c r="U32" s="195"/>
      <c r="V32" s="195"/>
      <c r="W32" s="195"/>
      <c r="X32" s="194"/>
      <c r="Y32" s="195">
        <f>IF(X32="","",DATEDIF(X32,'様式 A-1'!$G$2,"Y"))</f>
      </c>
      <c r="Z32" s="31"/>
      <c r="AA32" s="195"/>
      <c r="AB32" s="196"/>
      <c r="AC32" s="196"/>
      <c r="AD32" s="196"/>
      <c r="AE32" s="196"/>
      <c r="AF32" s="196"/>
      <c r="AG32" s="196"/>
      <c r="AH32" s="196"/>
      <c r="AI32" s="272"/>
      <c r="AJ32" s="86">
        <f t="shared" si="0"/>
        <v>0</v>
      </c>
      <c r="AK32" s="65">
        <f t="shared" si="2"/>
        <v>0</v>
      </c>
      <c r="AL32" s="65">
        <f t="shared" si="3"/>
        <v>0</v>
      </c>
    </row>
    <row r="33" spans="1:38" ht="24" customHeight="1">
      <c r="A33" s="24">
        <f>IF('様式 A-1'!$AL$1="","",'様式 A-1'!$AL$1)</f>
      </c>
      <c r="B33" s="63"/>
      <c r="C33" s="64">
        <f t="shared" si="4"/>
      </c>
      <c r="D33" s="64">
        <f t="shared" si="1"/>
      </c>
      <c r="E33" s="30">
        <f>'様式 A-1'!$D$7</f>
        <v>0</v>
      </c>
      <c r="F33" s="30" t="e">
        <f>'様式 WA-1（集計作業用）'!$D$6</f>
        <v>#N/A</v>
      </c>
      <c r="G33" s="30"/>
      <c r="H33" s="24"/>
      <c r="I33" s="63" t="s">
        <v>198</v>
      </c>
      <c r="J33" s="42"/>
      <c r="K33" s="43"/>
      <c r="L33" s="42"/>
      <c r="M33" s="43"/>
      <c r="N33" s="24" t="s">
        <v>35</v>
      </c>
      <c r="O33" s="280"/>
      <c r="P33" s="216"/>
      <c r="Q33" s="195"/>
      <c r="R33" s="195"/>
      <c r="S33" s="195"/>
      <c r="T33" s="31"/>
      <c r="U33" s="195"/>
      <c r="V33" s="195"/>
      <c r="W33" s="195"/>
      <c r="X33" s="194"/>
      <c r="Y33" s="195">
        <f>IF(X33="","",DATEDIF(X33,'様式 A-1'!$G$2,"Y"))</f>
      </c>
      <c r="Z33" s="31"/>
      <c r="AA33" s="195"/>
      <c r="AB33" s="196"/>
      <c r="AC33" s="196"/>
      <c r="AD33" s="196"/>
      <c r="AE33" s="196"/>
      <c r="AF33" s="196"/>
      <c r="AG33" s="196"/>
      <c r="AH33" s="196"/>
      <c r="AI33" s="272"/>
      <c r="AJ33" s="86">
        <f t="shared" si="0"/>
        <v>0</v>
      </c>
      <c r="AK33" s="65">
        <f t="shared" si="2"/>
        <v>0</v>
      </c>
      <c r="AL33" s="65">
        <f t="shared" si="3"/>
        <v>0</v>
      </c>
    </row>
    <row r="34" spans="1:38" ht="24" customHeight="1">
      <c r="A34" s="24">
        <f>IF('様式 A-1'!$AL$1="","",'様式 A-1'!$AL$1)</f>
      </c>
      <c r="B34" s="63"/>
      <c r="C34" s="64">
        <f t="shared" si="4"/>
      </c>
      <c r="D34" s="64">
        <f t="shared" si="1"/>
      </c>
      <c r="E34" s="30">
        <f>'様式 A-1'!$D$7</f>
        <v>0</v>
      </c>
      <c r="F34" s="30" t="e">
        <f>'様式 WA-1（集計作業用）'!$D$6</f>
        <v>#N/A</v>
      </c>
      <c r="G34" s="30"/>
      <c r="H34" s="24"/>
      <c r="I34" s="63" t="s">
        <v>199</v>
      </c>
      <c r="J34" s="42"/>
      <c r="K34" s="43"/>
      <c r="L34" s="42"/>
      <c r="M34" s="43"/>
      <c r="N34" s="24" t="s">
        <v>35</v>
      </c>
      <c r="O34" s="280"/>
      <c r="P34" s="216"/>
      <c r="Q34" s="195"/>
      <c r="R34" s="195"/>
      <c r="S34" s="195"/>
      <c r="T34" s="31"/>
      <c r="U34" s="195"/>
      <c r="V34" s="195"/>
      <c r="W34" s="195"/>
      <c r="X34" s="194"/>
      <c r="Y34" s="195">
        <f>IF(X34="","",DATEDIF(X34,'様式 A-1'!$G$2,"Y"))</f>
      </c>
      <c r="Z34" s="31"/>
      <c r="AA34" s="195"/>
      <c r="AB34" s="196"/>
      <c r="AC34" s="196"/>
      <c r="AD34" s="196"/>
      <c r="AE34" s="196"/>
      <c r="AF34" s="196"/>
      <c r="AG34" s="196"/>
      <c r="AH34" s="196"/>
      <c r="AI34" s="272"/>
      <c r="AJ34" s="86">
        <f t="shared" si="0"/>
        <v>0</v>
      </c>
      <c r="AK34" s="65">
        <f t="shared" si="2"/>
        <v>0</v>
      </c>
      <c r="AL34" s="65">
        <f t="shared" si="3"/>
        <v>0</v>
      </c>
    </row>
    <row r="35" spans="1:38" ht="24" customHeight="1">
      <c r="A35" s="24">
        <f>IF('様式 A-1'!$AL$1="","",'様式 A-1'!$AL$1)</f>
      </c>
      <c r="B35" s="63"/>
      <c r="C35" s="64">
        <f t="shared" si="4"/>
      </c>
      <c r="D35" s="64">
        <f t="shared" si="1"/>
      </c>
      <c r="E35" s="30">
        <f>'様式 A-1'!$D$7</f>
        <v>0</v>
      </c>
      <c r="F35" s="30" t="e">
        <f>'様式 WA-1（集計作業用）'!$D$6</f>
        <v>#N/A</v>
      </c>
      <c r="G35" s="30"/>
      <c r="H35" s="24"/>
      <c r="I35" s="63" t="s">
        <v>200</v>
      </c>
      <c r="J35" s="42"/>
      <c r="K35" s="43"/>
      <c r="L35" s="42"/>
      <c r="M35" s="43"/>
      <c r="N35" s="24" t="s">
        <v>35</v>
      </c>
      <c r="O35" s="280"/>
      <c r="P35" s="216"/>
      <c r="Q35" s="195"/>
      <c r="R35" s="195"/>
      <c r="S35" s="195"/>
      <c r="T35" s="31"/>
      <c r="U35" s="195"/>
      <c r="V35" s="195"/>
      <c r="W35" s="195"/>
      <c r="X35" s="194"/>
      <c r="Y35" s="195">
        <f>IF(X35="","",DATEDIF(X35,'様式 A-1'!$G$2,"Y"))</f>
      </c>
      <c r="Z35" s="31"/>
      <c r="AA35" s="195"/>
      <c r="AB35" s="196"/>
      <c r="AC35" s="196"/>
      <c r="AD35" s="196"/>
      <c r="AE35" s="196"/>
      <c r="AF35" s="196"/>
      <c r="AG35" s="196"/>
      <c r="AH35" s="196"/>
      <c r="AI35" s="272"/>
      <c r="AJ35" s="86">
        <f t="shared" si="0"/>
        <v>0</v>
      </c>
      <c r="AK35" s="65">
        <f t="shared" si="2"/>
        <v>0</v>
      </c>
      <c r="AL35" s="65">
        <f t="shared" si="3"/>
        <v>0</v>
      </c>
    </row>
    <row r="36" spans="1:38" ht="24" customHeight="1">
      <c r="A36" s="24">
        <f>IF('様式 A-1'!$AL$1="","",'様式 A-1'!$AL$1)</f>
      </c>
      <c r="B36" s="63"/>
      <c r="C36" s="64">
        <f t="shared" si="4"/>
      </c>
      <c r="D36" s="64">
        <f t="shared" si="1"/>
      </c>
      <c r="E36" s="30">
        <f>'様式 A-1'!$D$7</f>
        <v>0</v>
      </c>
      <c r="F36" s="30" t="e">
        <f>'様式 WA-1（集計作業用）'!$D$6</f>
        <v>#N/A</v>
      </c>
      <c r="G36" s="30"/>
      <c r="H36" s="24"/>
      <c r="I36" s="63" t="s">
        <v>201</v>
      </c>
      <c r="J36" s="42"/>
      <c r="K36" s="43"/>
      <c r="L36" s="42"/>
      <c r="M36" s="43"/>
      <c r="N36" s="24" t="s">
        <v>35</v>
      </c>
      <c r="O36" s="280"/>
      <c r="P36" s="216"/>
      <c r="Q36" s="195"/>
      <c r="R36" s="195"/>
      <c r="S36" s="195"/>
      <c r="T36" s="31"/>
      <c r="U36" s="195"/>
      <c r="V36" s="195"/>
      <c r="W36" s="195"/>
      <c r="X36" s="194"/>
      <c r="Y36" s="195">
        <f>IF(X36="","",DATEDIF(X36,'様式 A-1'!$G$2,"Y"))</f>
      </c>
      <c r="Z36" s="31"/>
      <c r="AA36" s="195"/>
      <c r="AB36" s="196"/>
      <c r="AC36" s="196"/>
      <c r="AD36" s="196"/>
      <c r="AE36" s="196"/>
      <c r="AF36" s="196"/>
      <c r="AG36" s="196"/>
      <c r="AH36" s="196"/>
      <c r="AI36" s="272"/>
      <c r="AJ36" s="86">
        <f t="shared" si="0"/>
        <v>0</v>
      </c>
      <c r="AK36" s="65">
        <f t="shared" si="2"/>
        <v>0</v>
      </c>
      <c r="AL36" s="65">
        <f t="shared" si="3"/>
        <v>0</v>
      </c>
    </row>
    <row r="37" spans="1:38" ht="24" customHeight="1">
      <c r="A37" s="24">
        <f>IF('様式 A-1'!$AL$1="","",'様式 A-1'!$AL$1)</f>
      </c>
      <c r="B37" s="63"/>
      <c r="C37" s="64">
        <f t="shared" si="4"/>
      </c>
      <c r="D37" s="64">
        <f t="shared" si="1"/>
      </c>
      <c r="E37" s="30">
        <f>'様式 A-1'!$D$7</f>
        <v>0</v>
      </c>
      <c r="F37" s="30" t="e">
        <f>'様式 WA-1（集計作業用）'!$D$6</f>
        <v>#N/A</v>
      </c>
      <c r="G37" s="30"/>
      <c r="H37" s="24"/>
      <c r="I37" s="63" t="s">
        <v>202</v>
      </c>
      <c r="J37" s="42"/>
      <c r="K37" s="43"/>
      <c r="L37" s="42"/>
      <c r="M37" s="43"/>
      <c r="N37" s="24" t="s">
        <v>35</v>
      </c>
      <c r="O37" s="280"/>
      <c r="P37" s="216"/>
      <c r="Q37" s="195"/>
      <c r="R37" s="195"/>
      <c r="S37" s="195"/>
      <c r="T37" s="31"/>
      <c r="U37" s="195"/>
      <c r="V37" s="195"/>
      <c r="W37" s="195"/>
      <c r="X37" s="194"/>
      <c r="Y37" s="195">
        <f>IF(X37="","",DATEDIF(X37,'様式 A-1'!$G$2,"Y"))</f>
      </c>
      <c r="Z37" s="31"/>
      <c r="AA37" s="195"/>
      <c r="AB37" s="196"/>
      <c r="AC37" s="196"/>
      <c r="AD37" s="196"/>
      <c r="AE37" s="196"/>
      <c r="AF37" s="196"/>
      <c r="AG37" s="196"/>
      <c r="AH37" s="196"/>
      <c r="AI37" s="272"/>
      <c r="AJ37" s="86">
        <f t="shared" si="0"/>
        <v>0</v>
      </c>
      <c r="AK37" s="65">
        <f t="shared" si="2"/>
        <v>0</v>
      </c>
      <c r="AL37" s="65">
        <f t="shared" si="3"/>
        <v>0</v>
      </c>
    </row>
    <row r="38" spans="1:38" ht="24" customHeight="1">
      <c r="A38" s="24">
        <f>IF('様式 A-1'!$AL$1="","",'様式 A-1'!$AL$1)</f>
      </c>
      <c r="B38" s="63"/>
      <c r="C38" s="64">
        <f t="shared" si="4"/>
      </c>
      <c r="D38" s="64">
        <f t="shared" si="1"/>
      </c>
      <c r="E38" s="30">
        <f>'様式 A-1'!$D$7</f>
        <v>0</v>
      </c>
      <c r="F38" s="30" t="e">
        <f>'様式 WA-1（集計作業用）'!$D$6</f>
        <v>#N/A</v>
      </c>
      <c r="G38" s="30"/>
      <c r="H38" s="24"/>
      <c r="I38" s="63" t="s">
        <v>203</v>
      </c>
      <c r="J38" s="42"/>
      <c r="K38" s="43"/>
      <c r="L38" s="42"/>
      <c r="M38" s="43"/>
      <c r="N38" s="24" t="s">
        <v>35</v>
      </c>
      <c r="O38" s="280"/>
      <c r="P38" s="216"/>
      <c r="Q38" s="195"/>
      <c r="R38" s="195"/>
      <c r="S38" s="195"/>
      <c r="T38" s="31"/>
      <c r="U38" s="195"/>
      <c r="V38" s="195"/>
      <c r="W38" s="195"/>
      <c r="X38" s="194"/>
      <c r="Y38" s="195">
        <f>IF(X38="","",DATEDIF(X38,'様式 A-1'!$G$2,"Y"))</f>
      </c>
      <c r="Z38" s="31"/>
      <c r="AA38" s="195"/>
      <c r="AB38" s="196"/>
      <c r="AC38" s="196"/>
      <c r="AD38" s="196"/>
      <c r="AE38" s="196"/>
      <c r="AF38" s="196"/>
      <c r="AG38" s="196"/>
      <c r="AH38" s="196"/>
      <c r="AI38" s="272"/>
      <c r="AJ38" s="86">
        <f t="shared" si="0"/>
        <v>0</v>
      </c>
      <c r="AK38" s="65">
        <f t="shared" si="2"/>
        <v>0</v>
      </c>
      <c r="AL38" s="65">
        <f t="shared" si="3"/>
        <v>0</v>
      </c>
    </row>
    <row r="39" spans="1:38" ht="24" customHeight="1">
      <c r="A39" s="24">
        <f>IF('様式 A-1'!$AL$1="","",'様式 A-1'!$AL$1)</f>
      </c>
      <c r="B39" s="63"/>
      <c r="C39" s="64">
        <f t="shared" si="4"/>
      </c>
      <c r="D39" s="64">
        <f t="shared" si="1"/>
      </c>
      <c r="E39" s="30">
        <f>'様式 A-1'!$D$7</f>
        <v>0</v>
      </c>
      <c r="F39" s="30" t="e">
        <f>'様式 WA-1（集計作業用）'!$D$6</f>
        <v>#N/A</v>
      </c>
      <c r="G39" s="30"/>
      <c r="H39" s="24"/>
      <c r="I39" s="63" t="s">
        <v>204</v>
      </c>
      <c r="J39" s="42"/>
      <c r="K39" s="43"/>
      <c r="L39" s="42"/>
      <c r="M39" s="43"/>
      <c r="N39" s="24" t="s">
        <v>35</v>
      </c>
      <c r="O39" s="280"/>
      <c r="P39" s="216"/>
      <c r="Q39" s="195"/>
      <c r="R39" s="195"/>
      <c r="S39" s="195"/>
      <c r="T39" s="31"/>
      <c r="U39" s="195"/>
      <c r="V39" s="195"/>
      <c r="W39" s="195"/>
      <c r="X39" s="194"/>
      <c r="Y39" s="195">
        <f>IF(X39="","",DATEDIF(X39,'様式 A-1'!$G$2,"Y"))</f>
      </c>
      <c r="Z39" s="31"/>
      <c r="AA39" s="195"/>
      <c r="AB39" s="196"/>
      <c r="AC39" s="196"/>
      <c r="AD39" s="196"/>
      <c r="AE39" s="196"/>
      <c r="AF39" s="196"/>
      <c r="AG39" s="196"/>
      <c r="AH39" s="196"/>
      <c r="AI39" s="272"/>
      <c r="AJ39" s="86">
        <f t="shared" si="0"/>
        <v>0</v>
      </c>
      <c r="AK39" s="65">
        <f t="shared" si="2"/>
        <v>0</v>
      </c>
      <c r="AL39" s="65">
        <f t="shared" si="3"/>
        <v>0</v>
      </c>
    </row>
    <row r="40" spans="1:38" ht="24" customHeight="1">
      <c r="A40" s="24">
        <f>IF('様式 A-1'!$AL$1="","",'様式 A-1'!$AL$1)</f>
      </c>
      <c r="B40" s="63"/>
      <c r="C40" s="64">
        <f t="shared" si="4"/>
      </c>
      <c r="D40" s="64">
        <f t="shared" si="1"/>
      </c>
      <c r="E40" s="30">
        <f>'様式 A-1'!$D$7</f>
        <v>0</v>
      </c>
      <c r="F40" s="30" t="e">
        <f>'様式 WA-1（集計作業用）'!$D$6</f>
        <v>#N/A</v>
      </c>
      <c r="G40" s="30"/>
      <c r="H40" s="24"/>
      <c r="I40" s="63" t="s">
        <v>205</v>
      </c>
      <c r="J40" s="42"/>
      <c r="K40" s="43"/>
      <c r="L40" s="42"/>
      <c r="M40" s="43"/>
      <c r="N40" s="24" t="s">
        <v>35</v>
      </c>
      <c r="O40" s="280"/>
      <c r="P40" s="216"/>
      <c r="Q40" s="195"/>
      <c r="R40" s="195"/>
      <c r="S40" s="195"/>
      <c r="T40" s="31"/>
      <c r="U40" s="195"/>
      <c r="V40" s="195"/>
      <c r="W40" s="195"/>
      <c r="X40" s="194"/>
      <c r="Y40" s="195">
        <f>IF(X40="","",DATEDIF(X40,'様式 A-1'!$G$2,"Y"))</f>
      </c>
      <c r="Z40" s="31"/>
      <c r="AA40" s="195"/>
      <c r="AB40" s="196"/>
      <c r="AC40" s="196"/>
      <c r="AD40" s="196"/>
      <c r="AE40" s="196"/>
      <c r="AF40" s="196"/>
      <c r="AG40" s="196"/>
      <c r="AH40" s="196"/>
      <c r="AI40" s="272"/>
      <c r="AJ40" s="86">
        <f aca="true" t="shared" si="5" ref="AJ40:AJ71">COUNT(AB40:AH40)</f>
        <v>0</v>
      </c>
      <c r="AK40" s="65">
        <f t="shared" si="2"/>
        <v>0</v>
      </c>
      <c r="AL40" s="65">
        <f t="shared" si="3"/>
        <v>0</v>
      </c>
    </row>
    <row r="41" spans="1:38" ht="24" customHeight="1">
      <c r="A41" s="24">
        <f>IF('様式 A-1'!$AL$1="","",'様式 A-1'!$AL$1)</f>
      </c>
      <c r="B41" s="63"/>
      <c r="C41" s="64">
        <f t="shared" si="4"/>
      </c>
      <c r="D41" s="64">
        <f t="shared" si="1"/>
      </c>
      <c r="E41" s="30">
        <f>'様式 A-1'!$D$7</f>
        <v>0</v>
      </c>
      <c r="F41" s="30" t="e">
        <f>'様式 WA-1（集計作業用）'!$D$6</f>
        <v>#N/A</v>
      </c>
      <c r="G41" s="30"/>
      <c r="H41" s="24"/>
      <c r="I41" s="63" t="s">
        <v>206</v>
      </c>
      <c r="J41" s="42"/>
      <c r="K41" s="43"/>
      <c r="L41" s="42"/>
      <c r="M41" s="43"/>
      <c r="N41" s="24" t="s">
        <v>35</v>
      </c>
      <c r="O41" s="280"/>
      <c r="P41" s="216"/>
      <c r="Q41" s="195"/>
      <c r="R41" s="195"/>
      <c r="S41" s="195"/>
      <c r="T41" s="31"/>
      <c r="U41" s="195"/>
      <c r="V41" s="195"/>
      <c r="W41" s="195"/>
      <c r="X41" s="194"/>
      <c r="Y41" s="195">
        <f>IF(X41="","",DATEDIF(X41,'様式 A-1'!$G$2,"Y"))</f>
      </c>
      <c r="Z41" s="31"/>
      <c r="AA41" s="195"/>
      <c r="AB41" s="196"/>
      <c r="AC41" s="196"/>
      <c r="AD41" s="196"/>
      <c r="AE41" s="196"/>
      <c r="AF41" s="196"/>
      <c r="AG41" s="196"/>
      <c r="AH41" s="196"/>
      <c r="AI41" s="272"/>
      <c r="AJ41" s="86">
        <f t="shared" si="5"/>
        <v>0</v>
      </c>
      <c r="AK41" s="65">
        <f t="shared" si="2"/>
        <v>0</v>
      </c>
      <c r="AL41" s="65">
        <f t="shared" si="3"/>
        <v>0</v>
      </c>
    </row>
    <row r="42" spans="1:38" ht="24" customHeight="1">
      <c r="A42" s="24">
        <f>IF('様式 A-1'!$AL$1="","",'様式 A-1'!$AL$1)</f>
      </c>
      <c r="B42" s="63"/>
      <c r="C42" s="64">
        <f t="shared" si="4"/>
      </c>
      <c r="D42" s="64">
        <f t="shared" si="1"/>
      </c>
      <c r="E42" s="30">
        <f>'様式 A-1'!$D$7</f>
        <v>0</v>
      </c>
      <c r="F42" s="30" t="e">
        <f>'様式 WA-1（集計作業用）'!$D$6</f>
        <v>#N/A</v>
      </c>
      <c r="G42" s="30"/>
      <c r="H42" s="24"/>
      <c r="I42" s="63" t="s">
        <v>207</v>
      </c>
      <c r="J42" s="42"/>
      <c r="K42" s="43"/>
      <c r="L42" s="42"/>
      <c r="M42" s="43"/>
      <c r="N42" s="24" t="s">
        <v>35</v>
      </c>
      <c r="O42" s="280"/>
      <c r="P42" s="216"/>
      <c r="Q42" s="195"/>
      <c r="R42" s="195"/>
      <c r="S42" s="195"/>
      <c r="T42" s="31"/>
      <c r="U42" s="195"/>
      <c r="V42" s="195"/>
      <c r="W42" s="195"/>
      <c r="X42" s="194"/>
      <c r="Y42" s="195">
        <f>IF(X42="","",DATEDIF(X42,'様式 A-1'!$G$2,"Y"))</f>
      </c>
      <c r="Z42" s="31"/>
      <c r="AA42" s="195"/>
      <c r="AB42" s="196"/>
      <c r="AC42" s="196"/>
      <c r="AD42" s="196"/>
      <c r="AE42" s="196"/>
      <c r="AF42" s="196"/>
      <c r="AG42" s="196"/>
      <c r="AH42" s="196"/>
      <c r="AI42" s="272"/>
      <c r="AJ42" s="86">
        <f t="shared" si="5"/>
        <v>0</v>
      </c>
      <c r="AK42" s="65">
        <f t="shared" si="2"/>
        <v>0</v>
      </c>
      <c r="AL42" s="65">
        <f t="shared" si="3"/>
        <v>0</v>
      </c>
    </row>
    <row r="43" spans="1:38" ht="24" customHeight="1">
      <c r="A43" s="24">
        <f>IF('様式 A-1'!$AL$1="","",'様式 A-1'!$AL$1)</f>
      </c>
      <c r="B43" s="63"/>
      <c r="C43" s="64">
        <f t="shared" si="4"/>
      </c>
      <c r="D43" s="64">
        <f t="shared" si="1"/>
      </c>
      <c r="E43" s="30">
        <f>'様式 A-1'!$D$7</f>
        <v>0</v>
      </c>
      <c r="F43" s="30" t="e">
        <f>'様式 WA-1（集計作業用）'!$D$6</f>
        <v>#N/A</v>
      </c>
      <c r="G43" s="30"/>
      <c r="H43" s="24"/>
      <c r="I43" s="63" t="s">
        <v>208</v>
      </c>
      <c r="J43" s="42"/>
      <c r="K43" s="43"/>
      <c r="L43" s="42"/>
      <c r="M43" s="43"/>
      <c r="N43" s="24" t="s">
        <v>35</v>
      </c>
      <c r="O43" s="280"/>
      <c r="P43" s="216"/>
      <c r="Q43" s="195"/>
      <c r="R43" s="195"/>
      <c r="S43" s="195"/>
      <c r="T43" s="31"/>
      <c r="U43" s="195"/>
      <c r="V43" s="195"/>
      <c r="W43" s="195"/>
      <c r="X43" s="194"/>
      <c r="Y43" s="195">
        <f>IF(X43="","",DATEDIF(X43,'様式 A-1'!$G$2,"Y"))</f>
      </c>
      <c r="Z43" s="31"/>
      <c r="AA43" s="195"/>
      <c r="AB43" s="196"/>
      <c r="AC43" s="196"/>
      <c r="AD43" s="196"/>
      <c r="AE43" s="196"/>
      <c r="AF43" s="196"/>
      <c r="AG43" s="196"/>
      <c r="AH43" s="196"/>
      <c r="AI43" s="272"/>
      <c r="AJ43" s="86">
        <f t="shared" si="5"/>
        <v>0</v>
      </c>
      <c r="AK43" s="65">
        <f t="shared" si="2"/>
        <v>0</v>
      </c>
      <c r="AL43" s="65">
        <f t="shared" si="3"/>
        <v>0</v>
      </c>
    </row>
    <row r="44" spans="1:38" ht="24" customHeight="1">
      <c r="A44" s="24">
        <f>IF('様式 A-1'!$AL$1="","",'様式 A-1'!$AL$1)</f>
      </c>
      <c r="B44" s="63"/>
      <c r="C44" s="64">
        <f t="shared" si="4"/>
      </c>
      <c r="D44" s="64">
        <f t="shared" si="1"/>
      </c>
      <c r="E44" s="30">
        <f>'様式 A-1'!$D$7</f>
        <v>0</v>
      </c>
      <c r="F44" s="30" t="e">
        <f>'様式 WA-1（集計作業用）'!$D$6</f>
        <v>#N/A</v>
      </c>
      <c r="G44" s="30"/>
      <c r="H44" s="24"/>
      <c r="I44" s="63" t="s">
        <v>209</v>
      </c>
      <c r="J44" s="42"/>
      <c r="K44" s="43"/>
      <c r="L44" s="42"/>
      <c r="M44" s="43"/>
      <c r="N44" s="24" t="s">
        <v>35</v>
      </c>
      <c r="O44" s="280"/>
      <c r="P44" s="216"/>
      <c r="Q44" s="195"/>
      <c r="R44" s="195"/>
      <c r="S44" s="195"/>
      <c r="T44" s="31"/>
      <c r="U44" s="195"/>
      <c r="V44" s="195"/>
      <c r="W44" s="195"/>
      <c r="X44" s="194"/>
      <c r="Y44" s="195">
        <f>IF(X44="","",DATEDIF(X44,'様式 A-1'!$G$2,"Y"))</f>
      </c>
      <c r="Z44" s="31"/>
      <c r="AA44" s="195"/>
      <c r="AB44" s="196"/>
      <c r="AC44" s="196"/>
      <c r="AD44" s="196"/>
      <c r="AE44" s="196"/>
      <c r="AF44" s="196"/>
      <c r="AG44" s="196"/>
      <c r="AH44" s="196"/>
      <c r="AI44" s="272"/>
      <c r="AJ44" s="86">
        <f t="shared" si="5"/>
        <v>0</v>
      </c>
      <c r="AK44" s="65">
        <f t="shared" si="2"/>
        <v>0</v>
      </c>
      <c r="AL44" s="65">
        <f t="shared" si="3"/>
        <v>0</v>
      </c>
    </row>
    <row r="45" spans="1:38" ht="24" customHeight="1">
      <c r="A45" s="24">
        <f>IF('様式 A-1'!$AL$1="","",'様式 A-1'!$AL$1)</f>
      </c>
      <c r="B45" s="63"/>
      <c r="C45" s="64">
        <f t="shared" si="4"/>
      </c>
      <c r="D45" s="64">
        <f t="shared" si="1"/>
      </c>
      <c r="E45" s="30">
        <f>'様式 A-1'!$D$7</f>
        <v>0</v>
      </c>
      <c r="F45" s="30" t="e">
        <f>'様式 WA-1（集計作業用）'!$D$6</f>
        <v>#N/A</v>
      </c>
      <c r="G45" s="30"/>
      <c r="H45" s="24"/>
      <c r="I45" s="63" t="s">
        <v>210</v>
      </c>
      <c r="J45" s="42"/>
      <c r="K45" s="43"/>
      <c r="L45" s="42"/>
      <c r="M45" s="43"/>
      <c r="N45" s="24" t="s">
        <v>35</v>
      </c>
      <c r="O45" s="280"/>
      <c r="P45" s="216"/>
      <c r="Q45" s="195"/>
      <c r="R45" s="195"/>
      <c r="S45" s="195"/>
      <c r="T45" s="31"/>
      <c r="U45" s="195"/>
      <c r="V45" s="195"/>
      <c r="W45" s="195"/>
      <c r="X45" s="194"/>
      <c r="Y45" s="195">
        <f>IF(X45="","",DATEDIF(X45,'様式 A-1'!$G$2,"Y"))</f>
      </c>
      <c r="Z45" s="31"/>
      <c r="AA45" s="195"/>
      <c r="AB45" s="196"/>
      <c r="AC45" s="196"/>
      <c r="AD45" s="196"/>
      <c r="AE45" s="196"/>
      <c r="AF45" s="196"/>
      <c r="AG45" s="196"/>
      <c r="AH45" s="196"/>
      <c r="AI45" s="272"/>
      <c r="AJ45" s="86">
        <f t="shared" si="5"/>
        <v>0</v>
      </c>
      <c r="AK45" s="65">
        <f t="shared" si="2"/>
        <v>0</v>
      </c>
      <c r="AL45" s="65">
        <f t="shared" si="3"/>
        <v>0</v>
      </c>
    </row>
    <row r="46" spans="1:38" ht="24" customHeight="1">
      <c r="A46" s="24">
        <f>IF('様式 A-1'!$AL$1="","",'様式 A-1'!$AL$1)</f>
      </c>
      <c r="B46" s="63"/>
      <c r="C46" s="64">
        <f t="shared" si="4"/>
      </c>
      <c r="D46" s="64">
        <f t="shared" si="1"/>
      </c>
      <c r="E46" s="30">
        <f>'様式 A-1'!$D$7</f>
        <v>0</v>
      </c>
      <c r="F46" s="30" t="e">
        <f>'様式 WA-1（集計作業用）'!$D$6</f>
        <v>#N/A</v>
      </c>
      <c r="G46" s="30"/>
      <c r="H46" s="24"/>
      <c r="I46" s="63" t="s">
        <v>211</v>
      </c>
      <c r="J46" s="42"/>
      <c r="K46" s="43"/>
      <c r="L46" s="42"/>
      <c r="M46" s="43"/>
      <c r="N46" s="24" t="s">
        <v>35</v>
      </c>
      <c r="O46" s="280"/>
      <c r="P46" s="216"/>
      <c r="Q46" s="195"/>
      <c r="R46" s="195"/>
      <c r="S46" s="195"/>
      <c r="T46" s="31"/>
      <c r="U46" s="195"/>
      <c r="V46" s="195"/>
      <c r="W46" s="195"/>
      <c r="X46" s="194"/>
      <c r="Y46" s="195">
        <f>IF(X46="","",DATEDIF(X46,'様式 A-1'!$G$2,"Y"))</f>
      </c>
      <c r="Z46" s="31"/>
      <c r="AA46" s="195"/>
      <c r="AB46" s="196"/>
      <c r="AC46" s="196"/>
      <c r="AD46" s="196"/>
      <c r="AE46" s="196"/>
      <c r="AF46" s="196"/>
      <c r="AG46" s="196"/>
      <c r="AH46" s="196"/>
      <c r="AI46" s="272"/>
      <c r="AJ46" s="86">
        <f t="shared" si="5"/>
        <v>0</v>
      </c>
      <c r="AK46" s="65">
        <f t="shared" si="2"/>
        <v>0</v>
      </c>
      <c r="AL46" s="65">
        <f t="shared" si="3"/>
        <v>0</v>
      </c>
    </row>
    <row r="47" spans="1:38" ht="24" customHeight="1">
      <c r="A47" s="24">
        <f>IF('様式 A-1'!$AL$1="","",'様式 A-1'!$AL$1)</f>
      </c>
      <c r="B47" s="63"/>
      <c r="C47" s="64">
        <f t="shared" si="4"/>
      </c>
      <c r="D47" s="64">
        <f t="shared" si="1"/>
      </c>
      <c r="E47" s="30">
        <f>'様式 A-1'!$D$7</f>
        <v>0</v>
      </c>
      <c r="F47" s="30" t="e">
        <f>'様式 WA-1（集計作業用）'!$D$6</f>
        <v>#N/A</v>
      </c>
      <c r="G47" s="30"/>
      <c r="H47" s="24"/>
      <c r="I47" s="63" t="s">
        <v>212</v>
      </c>
      <c r="J47" s="42"/>
      <c r="K47" s="43"/>
      <c r="L47" s="42"/>
      <c r="M47" s="43"/>
      <c r="N47" s="24" t="s">
        <v>35</v>
      </c>
      <c r="O47" s="280"/>
      <c r="P47" s="216"/>
      <c r="Q47" s="195"/>
      <c r="R47" s="195"/>
      <c r="S47" s="195"/>
      <c r="T47" s="31"/>
      <c r="U47" s="195"/>
      <c r="V47" s="195"/>
      <c r="W47" s="195"/>
      <c r="X47" s="194"/>
      <c r="Y47" s="195">
        <f>IF(X47="","",DATEDIF(X47,'様式 A-1'!$G$2,"Y"))</f>
      </c>
      <c r="Z47" s="31"/>
      <c r="AA47" s="195"/>
      <c r="AB47" s="196"/>
      <c r="AC47" s="196"/>
      <c r="AD47" s="196"/>
      <c r="AE47" s="196"/>
      <c r="AF47" s="196"/>
      <c r="AG47" s="196"/>
      <c r="AH47" s="196"/>
      <c r="AI47" s="272"/>
      <c r="AJ47" s="86">
        <f t="shared" si="5"/>
        <v>0</v>
      </c>
      <c r="AK47" s="65">
        <f t="shared" si="2"/>
        <v>0</v>
      </c>
      <c r="AL47" s="65">
        <f t="shared" si="3"/>
        <v>0</v>
      </c>
    </row>
    <row r="48" spans="1:38" ht="24" customHeight="1">
      <c r="A48" s="24">
        <f>IF('様式 A-1'!$AL$1="","",'様式 A-1'!$AL$1)</f>
      </c>
      <c r="B48" s="63"/>
      <c r="C48" s="64">
        <f t="shared" si="4"/>
      </c>
      <c r="D48" s="64">
        <f t="shared" si="1"/>
      </c>
      <c r="E48" s="30">
        <f>'様式 A-1'!$D$7</f>
        <v>0</v>
      </c>
      <c r="F48" s="30" t="e">
        <f>'様式 WA-1（集計作業用）'!$D$6</f>
        <v>#N/A</v>
      </c>
      <c r="G48" s="30"/>
      <c r="H48" s="24"/>
      <c r="I48" s="63" t="s">
        <v>213</v>
      </c>
      <c r="J48" s="42"/>
      <c r="K48" s="43"/>
      <c r="L48" s="42"/>
      <c r="M48" s="43"/>
      <c r="N48" s="24" t="s">
        <v>35</v>
      </c>
      <c r="O48" s="280"/>
      <c r="P48" s="216"/>
      <c r="Q48" s="195"/>
      <c r="R48" s="195"/>
      <c r="S48" s="195"/>
      <c r="T48" s="31"/>
      <c r="U48" s="195"/>
      <c r="V48" s="195"/>
      <c r="W48" s="195"/>
      <c r="X48" s="194"/>
      <c r="Y48" s="195">
        <f>IF(X48="","",DATEDIF(X48,'様式 A-1'!$G$2,"Y"))</f>
      </c>
      <c r="Z48" s="31"/>
      <c r="AA48" s="195"/>
      <c r="AB48" s="196"/>
      <c r="AC48" s="196"/>
      <c r="AD48" s="196"/>
      <c r="AE48" s="196"/>
      <c r="AF48" s="196"/>
      <c r="AG48" s="196"/>
      <c r="AH48" s="196"/>
      <c r="AI48" s="272"/>
      <c r="AJ48" s="86">
        <f t="shared" si="5"/>
        <v>0</v>
      </c>
      <c r="AK48" s="65">
        <f t="shared" si="2"/>
        <v>0</v>
      </c>
      <c r="AL48" s="65">
        <f t="shared" si="3"/>
        <v>0</v>
      </c>
    </row>
    <row r="49" spans="1:38" ht="24" customHeight="1">
      <c r="A49" s="24">
        <f>IF('様式 A-1'!$AL$1="","",'様式 A-1'!$AL$1)</f>
      </c>
      <c r="B49" s="63"/>
      <c r="C49" s="64">
        <f t="shared" si="4"/>
      </c>
      <c r="D49" s="64">
        <f t="shared" si="1"/>
      </c>
      <c r="E49" s="30">
        <f>'様式 A-1'!$D$7</f>
        <v>0</v>
      </c>
      <c r="F49" s="30" t="e">
        <f>'様式 WA-1（集計作業用）'!$D$6</f>
        <v>#N/A</v>
      </c>
      <c r="G49" s="30"/>
      <c r="H49" s="24"/>
      <c r="I49" s="63" t="s">
        <v>214</v>
      </c>
      <c r="J49" s="42"/>
      <c r="K49" s="43"/>
      <c r="L49" s="42"/>
      <c r="M49" s="43"/>
      <c r="N49" s="24" t="s">
        <v>35</v>
      </c>
      <c r="O49" s="280"/>
      <c r="P49" s="216"/>
      <c r="Q49" s="195"/>
      <c r="R49" s="195"/>
      <c r="S49" s="195"/>
      <c r="T49" s="31"/>
      <c r="U49" s="195"/>
      <c r="V49" s="195"/>
      <c r="W49" s="195"/>
      <c r="X49" s="194"/>
      <c r="Y49" s="195">
        <f>IF(X49="","",DATEDIF(X49,'様式 A-1'!$G$2,"Y"))</f>
      </c>
      <c r="Z49" s="31"/>
      <c r="AA49" s="195"/>
      <c r="AB49" s="196"/>
      <c r="AC49" s="196"/>
      <c r="AD49" s="196"/>
      <c r="AE49" s="196"/>
      <c r="AF49" s="196"/>
      <c r="AG49" s="196"/>
      <c r="AH49" s="196"/>
      <c r="AI49" s="272"/>
      <c r="AJ49" s="86">
        <f t="shared" si="5"/>
        <v>0</v>
      </c>
      <c r="AK49" s="65">
        <f t="shared" si="2"/>
        <v>0</v>
      </c>
      <c r="AL49" s="65">
        <f t="shared" si="3"/>
        <v>0</v>
      </c>
    </row>
    <row r="50" spans="1:38" ht="24" customHeight="1">
      <c r="A50" s="24">
        <f>IF('様式 A-1'!$AL$1="","",'様式 A-1'!$AL$1)</f>
      </c>
      <c r="B50" s="63"/>
      <c r="C50" s="64">
        <f aca="true" t="shared" si="6" ref="C50:C89">IF(J50="","",TRIM(J50&amp;"　"&amp;K50))</f>
      </c>
      <c r="D50" s="64">
        <f aca="true" t="shared" si="7" ref="D50:D89">IF(J50="","",ASC(TRIM(L50&amp;" "&amp;M50)))</f>
      </c>
      <c r="E50" s="30">
        <f>'様式 A-1'!$D$7</f>
        <v>0</v>
      </c>
      <c r="F50" s="30" t="e">
        <f>'様式 WA-1（集計作業用）'!$D$6</f>
        <v>#N/A</v>
      </c>
      <c r="G50" s="30"/>
      <c r="H50" s="24"/>
      <c r="I50" s="63" t="s">
        <v>215</v>
      </c>
      <c r="J50" s="42"/>
      <c r="K50" s="43"/>
      <c r="L50" s="42"/>
      <c r="M50" s="43"/>
      <c r="N50" s="24" t="s">
        <v>35</v>
      </c>
      <c r="O50" s="280"/>
      <c r="P50" s="216"/>
      <c r="Q50" s="195"/>
      <c r="R50" s="195"/>
      <c r="S50" s="195"/>
      <c r="T50" s="31"/>
      <c r="U50" s="195"/>
      <c r="V50" s="195"/>
      <c r="W50" s="195"/>
      <c r="X50" s="194"/>
      <c r="Y50" s="195">
        <f>IF(X50="","",DATEDIF(X50,'様式 A-1'!$G$2,"Y"))</f>
      </c>
      <c r="Z50" s="31"/>
      <c r="AA50" s="195"/>
      <c r="AB50" s="196"/>
      <c r="AC50" s="196"/>
      <c r="AD50" s="196"/>
      <c r="AE50" s="196"/>
      <c r="AF50" s="196"/>
      <c r="AG50" s="196"/>
      <c r="AH50" s="196"/>
      <c r="AI50" s="272"/>
      <c r="AJ50" s="86">
        <f t="shared" si="5"/>
        <v>0</v>
      </c>
      <c r="AK50" s="65">
        <f t="shared" si="2"/>
        <v>0</v>
      </c>
      <c r="AL50" s="65">
        <f aca="true" t="shared" si="8" ref="AL50:AL89">IF(AJ50&lt;=$AQ$154,0,AJ50-$AQ$154)</f>
        <v>0</v>
      </c>
    </row>
    <row r="51" spans="1:38" ht="24" customHeight="1">
      <c r="A51" s="24">
        <f>IF('様式 A-1'!$AL$1="","",'様式 A-1'!$AL$1)</f>
      </c>
      <c r="B51" s="63"/>
      <c r="C51" s="64">
        <f t="shared" si="6"/>
      </c>
      <c r="D51" s="64">
        <f t="shared" si="7"/>
      </c>
      <c r="E51" s="30">
        <f>'様式 A-1'!$D$7</f>
        <v>0</v>
      </c>
      <c r="F51" s="30" t="e">
        <f>'様式 WA-1（集計作業用）'!$D$6</f>
        <v>#N/A</v>
      </c>
      <c r="G51" s="30"/>
      <c r="H51" s="24"/>
      <c r="I51" s="63" t="s">
        <v>216</v>
      </c>
      <c r="J51" s="42"/>
      <c r="K51" s="43"/>
      <c r="L51" s="42"/>
      <c r="M51" s="43"/>
      <c r="N51" s="24" t="s">
        <v>35</v>
      </c>
      <c r="O51" s="280"/>
      <c r="P51" s="216"/>
      <c r="Q51" s="195"/>
      <c r="R51" s="195"/>
      <c r="S51" s="195"/>
      <c r="T51" s="31"/>
      <c r="U51" s="195"/>
      <c r="V51" s="195"/>
      <c r="W51" s="195"/>
      <c r="X51" s="194"/>
      <c r="Y51" s="195">
        <f>IF(X51="","",DATEDIF(X51,'様式 A-1'!$G$2,"Y"))</f>
      </c>
      <c r="Z51" s="31"/>
      <c r="AA51" s="195"/>
      <c r="AB51" s="196"/>
      <c r="AC51" s="196"/>
      <c r="AD51" s="196"/>
      <c r="AE51" s="196"/>
      <c r="AF51" s="196"/>
      <c r="AG51" s="196"/>
      <c r="AH51" s="196"/>
      <c r="AI51" s="272"/>
      <c r="AJ51" s="86">
        <f t="shared" si="5"/>
        <v>0</v>
      </c>
      <c r="AK51" s="65">
        <f t="shared" si="2"/>
        <v>0</v>
      </c>
      <c r="AL51" s="65">
        <f t="shared" si="8"/>
        <v>0</v>
      </c>
    </row>
    <row r="52" spans="1:38" ht="24" customHeight="1">
      <c r="A52" s="24">
        <f>IF('様式 A-1'!$AL$1="","",'様式 A-1'!$AL$1)</f>
      </c>
      <c r="B52" s="63"/>
      <c r="C52" s="64">
        <f t="shared" si="6"/>
      </c>
      <c r="D52" s="64">
        <f t="shared" si="7"/>
      </c>
      <c r="E52" s="30">
        <f>'様式 A-1'!$D$7</f>
        <v>0</v>
      </c>
      <c r="F52" s="30" t="e">
        <f>'様式 WA-1（集計作業用）'!$D$6</f>
        <v>#N/A</v>
      </c>
      <c r="G52" s="30"/>
      <c r="H52" s="24"/>
      <c r="I52" s="63" t="s">
        <v>217</v>
      </c>
      <c r="J52" s="42"/>
      <c r="K52" s="43"/>
      <c r="L52" s="42"/>
      <c r="M52" s="43"/>
      <c r="N52" s="24" t="s">
        <v>35</v>
      </c>
      <c r="O52" s="280"/>
      <c r="P52" s="216"/>
      <c r="Q52" s="195"/>
      <c r="R52" s="195"/>
      <c r="S52" s="195"/>
      <c r="T52" s="31"/>
      <c r="U52" s="195"/>
      <c r="V52" s="195"/>
      <c r="W52" s="195"/>
      <c r="X52" s="194"/>
      <c r="Y52" s="195">
        <f>IF(X52="","",DATEDIF(X52,'様式 A-1'!$G$2,"Y"))</f>
      </c>
      <c r="Z52" s="31"/>
      <c r="AA52" s="195"/>
      <c r="AB52" s="196"/>
      <c r="AC52" s="196"/>
      <c r="AD52" s="196"/>
      <c r="AE52" s="196"/>
      <c r="AF52" s="196"/>
      <c r="AG52" s="196"/>
      <c r="AH52" s="196"/>
      <c r="AI52" s="272"/>
      <c r="AJ52" s="86">
        <f t="shared" si="5"/>
        <v>0</v>
      </c>
      <c r="AK52" s="65">
        <f t="shared" si="2"/>
        <v>0</v>
      </c>
      <c r="AL52" s="65">
        <f t="shared" si="8"/>
        <v>0</v>
      </c>
    </row>
    <row r="53" spans="1:38" ht="24" customHeight="1">
      <c r="A53" s="24">
        <f>IF('様式 A-1'!$AL$1="","",'様式 A-1'!$AL$1)</f>
      </c>
      <c r="B53" s="63"/>
      <c r="C53" s="64">
        <f t="shared" si="6"/>
      </c>
      <c r="D53" s="64">
        <f t="shared" si="7"/>
      </c>
      <c r="E53" s="30">
        <f>'様式 A-1'!$D$7</f>
        <v>0</v>
      </c>
      <c r="F53" s="30" t="e">
        <f>'様式 WA-1（集計作業用）'!$D$6</f>
        <v>#N/A</v>
      </c>
      <c r="G53" s="30"/>
      <c r="H53" s="24"/>
      <c r="I53" s="63" t="s">
        <v>218</v>
      </c>
      <c r="J53" s="42"/>
      <c r="K53" s="43"/>
      <c r="L53" s="42"/>
      <c r="M53" s="43"/>
      <c r="N53" s="24" t="s">
        <v>35</v>
      </c>
      <c r="O53" s="280"/>
      <c r="P53" s="216"/>
      <c r="Q53" s="195"/>
      <c r="R53" s="195"/>
      <c r="S53" s="195"/>
      <c r="T53" s="31"/>
      <c r="U53" s="195"/>
      <c r="V53" s="195"/>
      <c r="W53" s="195"/>
      <c r="X53" s="194"/>
      <c r="Y53" s="195">
        <f>IF(X53="","",DATEDIF(X53,'様式 A-1'!$G$2,"Y"))</f>
      </c>
      <c r="Z53" s="31"/>
      <c r="AA53" s="195"/>
      <c r="AB53" s="196"/>
      <c r="AC53" s="196"/>
      <c r="AD53" s="196"/>
      <c r="AE53" s="196"/>
      <c r="AF53" s="196"/>
      <c r="AG53" s="196"/>
      <c r="AH53" s="196"/>
      <c r="AI53" s="272"/>
      <c r="AJ53" s="86">
        <f t="shared" si="5"/>
        <v>0</v>
      </c>
      <c r="AK53" s="65">
        <f t="shared" si="2"/>
        <v>0</v>
      </c>
      <c r="AL53" s="65">
        <f t="shared" si="8"/>
        <v>0</v>
      </c>
    </row>
    <row r="54" spans="1:38" ht="24" customHeight="1">
      <c r="A54" s="24">
        <f>IF('様式 A-1'!$AL$1="","",'様式 A-1'!$AL$1)</f>
      </c>
      <c r="B54" s="63"/>
      <c r="C54" s="64">
        <f t="shared" si="6"/>
      </c>
      <c r="D54" s="64">
        <f t="shared" si="7"/>
      </c>
      <c r="E54" s="30">
        <f>'様式 A-1'!$D$7</f>
        <v>0</v>
      </c>
      <c r="F54" s="30" t="e">
        <f>'様式 WA-1（集計作業用）'!$D$6</f>
        <v>#N/A</v>
      </c>
      <c r="G54" s="30"/>
      <c r="H54" s="24"/>
      <c r="I54" s="63" t="s">
        <v>219</v>
      </c>
      <c r="J54" s="42"/>
      <c r="K54" s="43"/>
      <c r="L54" s="42"/>
      <c r="M54" s="43"/>
      <c r="N54" s="24" t="s">
        <v>35</v>
      </c>
      <c r="O54" s="280"/>
      <c r="P54" s="216"/>
      <c r="Q54" s="195"/>
      <c r="R54" s="195"/>
      <c r="S54" s="195"/>
      <c r="T54" s="31"/>
      <c r="U54" s="195"/>
      <c r="V54" s="195"/>
      <c r="W54" s="195"/>
      <c r="X54" s="194"/>
      <c r="Y54" s="195">
        <f>IF(X54="","",DATEDIF(X54,'様式 A-1'!$G$2,"Y"))</f>
      </c>
      <c r="Z54" s="31"/>
      <c r="AA54" s="195"/>
      <c r="AB54" s="196"/>
      <c r="AC54" s="196"/>
      <c r="AD54" s="196"/>
      <c r="AE54" s="196"/>
      <c r="AF54" s="196"/>
      <c r="AG54" s="196"/>
      <c r="AH54" s="196"/>
      <c r="AI54" s="272"/>
      <c r="AJ54" s="86">
        <f t="shared" si="5"/>
        <v>0</v>
      </c>
      <c r="AK54" s="65">
        <f t="shared" si="2"/>
        <v>0</v>
      </c>
      <c r="AL54" s="65">
        <f t="shared" si="8"/>
        <v>0</v>
      </c>
    </row>
    <row r="55" spans="1:38" ht="24" customHeight="1">
      <c r="A55" s="24">
        <f>IF('様式 A-1'!$AL$1="","",'様式 A-1'!$AL$1)</f>
      </c>
      <c r="B55" s="63"/>
      <c r="C55" s="64">
        <f t="shared" si="6"/>
      </c>
      <c r="D55" s="64">
        <f t="shared" si="7"/>
      </c>
      <c r="E55" s="30">
        <f>'様式 A-1'!$D$7</f>
        <v>0</v>
      </c>
      <c r="F55" s="30" t="e">
        <f>'様式 WA-1（集計作業用）'!$D$6</f>
        <v>#N/A</v>
      </c>
      <c r="G55" s="30"/>
      <c r="H55" s="24"/>
      <c r="I55" s="63" t="s">
        <v>220</v>
      </c>
      <c r="J55" s="42"/>
      <c r="K55" s="43"/>
      <c r="L55" s="42"/>
      <c r="M55" s="43"/>
      <c r="N55" s="24" t="s">
        <v>35</v>
      </c>
      <c r="O55" s="280"/>
      <c r="P55" s="216"/>
      <c r="Q55" s="195"/>
      <c r="R55" s="195"/>
      <c r="S55" s="195"/>
      <c r="T55" s="31"/>
      <c r="U55" s="195"/>
      <c r="V55" s="195"/>
      <c r="W55" s="195"/>
      <c r="X55" s="194"/>
      <c r="Y55" s="195">
        <f>IF(X55="","",DATEDIF(X55,'様式 A-1'!$G$2,"Y"))</f>
      </c>
      <c r="Z55" s="31"/>
      <c r="AA55" s="195"/>
      <c r="AB55" s="196"/>
      <c r="AC55" s="196"/>
      <c r="AD55" s="196"/>
      <c r="AE55" s="196"/>
      <c r="AF55" s="196"/>
      <c r="AG55" s="196"/>
      <c r="AH55" s="196"/>
      <c r="AI55" s="272"/>
      <c r="AJ55" s="86">
        <f t="shared" si="5"/>
        <v>0</v>
      </c>
      <c r="AK55" s="65">
        <f t="shared" si="2"/>
        <v>0</v>
      </c>
      <c r="AL55" s="65">
        <f t="shared" si="8"/>
        <v>0</v>
      </c>
    </row>
    <row r="56" spans="1:38" ht="24" customHeight="1">
      <c r="A56" s="24">
        <f>IF('様式 A-1'!$AL$1="","",'様式 A-1'!$AL$1)</f>
      </c>
      <c r="B56" s="63"/>
      <c r="C56" s="64">
        <f t="shared" si="6"/>
      </c>
      <c r="D56" s="64">
        <f t="shared" si="7"/>
      </c>
      <c r="E56" s="30">
        <f>'様式 A-1'!$D$7</f>
        <v>0</v>
      </c>
      <c r="F56" s="30" t="e">
        <f>'様式 WA-1（集計作業用）'!$D$6</f>
        <v>#N/A</v>
      </c>
      <c r="G56" s="30"/>
      <c r="H56" s="24"/>
      <c r="I56" s="63" t="s">
        <v>221</v>
      </c>
      <c r="J56" s="42"/>
      <c r="K56" s="43"/>
      <c r="L56" s="42"/>
      <c r="M56" s="43"/>
      <c r="N56" s="24" t="s">
        <v>35</v>
      </c>
      <c r="O56" s="280"/>
      <c r="P56" s="216"/>
      <c r="Q56" s="195"/>
      <c r="R56" s="195"/>
      <c r="S56" s="195"/>
      <c r="T56" s="31"/>
      <c r="U56" s="195"/>
      <c r="V56" s="195"/>
      <c r="W56" s="195"/>
      <c r="X56" s="194"/>
      <c r="Y56" s="195">
        <f>IF(X56="","",DATEDIF(X56,'様式 A-1'!$G$2,"Y"))</f>
      </c>
      <c r="Z56" s="31"/>
      <c r="AA56" s="195"/>
      <c r="AB56" s="196"/>
      <c r="AC56" s="196"/>
      <c r="AD56" s="196"/>
      <c r="AE56" s="196"/>
      <c r="AF56" s="196"/>
      <c r="AG56" s="196"/>
      <c r="AH56" s="196"/>
      <c r="AI56" s="272"/>
      <c r="AJ56" s="86">
        <f t="shared" si="5"/>
        <v>0</v>
      </c>
      <c r="AK56" s="65">
        <f t="shared" si="2"/>
        <v>0</v>
      </c>
      <c r="AL56" s="65">
        <f t="shared" si="8"/>
        <v>0</v>
      </c>
    </row>
    <row r="57" spans="1:38" ht="24" customHeight="1">
      <c r="A57" s="24">
        <f>IF('様式 A-1'!$AL$1="","",'様式 A-1'!$AL$1)</f>
      </c>
      <c r="B57" s="63"/>
      <c r="C57" s="64">
        <f t="shared" si="6"/>
      </c>
      <c r="D57" s="64">
        <f t="shared" si="7"/>
      </c>
      <c r="E57" s="30">
        <f>'様式 A-1'!$D$7</f>
        <v>0</v>
      </c>
      <c r="F57" s="30" t="e">
        <f>'様式 WA-1（集計作業用）'!$D$6</f>
        <v>#N/A</v>
      </c>
      <c r="G57" s="30"/>
      <c r="H57" s="24"/>
      <c r="I57" s="63" t="s">
        <v>222</v>
      </c>
      <c r="J57" s="42"/>
      <c r="K57" s="43"/>
      <c r="L57" s="42"/>
      <c r="M57" s="43"/>
      <c r="N57" s="24" t="s">
        <v>35</v>
      </c>
      <c r="O57" s="280"/>
      <c r="P57" s="216"/>
      <c r="Q57" s="195"/>
      <c r="R57" s="195"/>
      <c r="S57" s="195"/>
      <c r="T57" s="31"/>
      <c r="U57" s="195"/>
      <c r="V57" s="195"/>
      <c r="W57" s="195"/>
      <c r="X57" s="194"/>
      <c r="Y57" s="195">
        <f>IF(X57="","",DATEDIF(X57,'様式 A-1'!$G$2,"Y"))</f>
      </c>
      <c r="Z57" s="31"/>
      <c r="AA57" s="195"/>
      <c r="AB57" s="196"/>
      <c r="AC57" s="196"/>
      <c r="AD57" s="196"/>
      <c r="AE57" s="196"/>
      <c r="AF57" s="196"/>
      <c r="AG57" s="196"/>
      <c r="AH57" s="196"/>
      <c r="AI57" s="272"/>
      <c r="AJ57" s="86">
        <f t="shared" si="5"/>
        <v>0</v>
      </c>
      <c r="AK57" s="65">
        <f t="shared" si="2"/>
        <v>0</v>
      </c>
      <c r="AL57" s="65">
        <f t="shared" si="8"/>
        <v>0</v>
      </c>
    </row>
    <row r="58" spans="1:38" ht="24" customHeight="1">
      <c r="A58" s="24">
        <f>IF('様式 A-1'!$AL$1="","",'様式 A-1'!$AL$1)</f>
      </c>
      <c r="B58" s="63"/>
      <c r="C58" s="64">
        <f t="shared" si="6"/>
      </c>
      <c r="D58" s="64">
        <f t="shared" si="7"/>
      </c>
      <c r="E58" s="30">
        <f>'様式 A-1'!$D$7</f>
        <v>0</v>
      </c>
      <c r="F58" s="30" t="e">
        <f>'様式 WA-1（集計作業用）'!$D$6</f>
        <v>#N/A</v>
      </c>
      <c r="G58" s="30"/>
      <c r="H58" s="24"/>
      <c r="I58" s="63" t="s">
        <v>223</v>
      </c>
      <c r="J58" s="42"/>
      <c r="K58" s="43"/>
      <c r="L58" s="42"/>
      <c r="M58" s="43"/>
      <c r="N58" s="24" t="s">
        <v>35</v>
      </c>
      <c r="O58" s="280"/>
      <c r="P58" s="216"/>
      <c r="Q58" s="195"/>
      <c r="R58" s="195"/>
      <c r="S58" s="195"/>
      <c r="T58" s="31"/>
      <c r="U58" s="195"/>
      <c r="V58" s="195"/>
      <c r="W58" s="195"/>
      <c r="X58" s="194"/>
      <c r="Y58" s="195">
        <f>IF(X58="","",DATEDIF(X58,'様式 A-1'!$G$2,"Y"))</f>
      </c>
      <c r="Z58" s="31"/>
      <c r="AA58" s="195"/>
      <c r="AB58" s="196"/>
      <c r="AC58" s="196"/>
      <c r="AD58" s="196"/>
      <c r="AE58" s="196"/>
      <c r="AF58" s="196"/>
      <c r="AG58" s="196"/>
      <c r="AH58" s="196"/>
      <c r="AI58" s="272"/>
      <c r="AJ58" s="86">
        <f t="shared" si="5"/>
        <v>0</v>
      </c>
      <c r="AK58" s="65">
        <f t="shared" si="2"/>
        <v>0</v>
      </c>
      <c r="AL58" s="65">
        <f t="shared" si="8"/>
        <v>0</v>
      </c>
    </row>
    <row r="59" spans="1:38" ht="24" customHeight="1">
      <c r="A59" s="24">
        <f>IF('様式 A-1'!$AL$1="","",'様式 A-1'!$AL$1)</f>
      </c>
      <c r="B59" s="63"/>
      <c r="C59" s="64">
        <f t="shared" si="6"/>
      </c>
      <c r="D59" s="64">
        <f t="shared" si="7"/>
      </c>
      <c r="E59" s="30">
        <f>'様式 A-1'!$D$7</f>
        <v>0</v>
      </c>
      <c r="F59" s="30" t="e">
        <f>'様式 WA-1（集計作業用）'!$D$6</f>
        <v>#N/A</v>
      </c>
      <c r="G59" s="30"/>
      <c r="H59" s="24"/>
      <c r="I59" s="63" t="s">
        <v>224</v>
      </c>
      <c r="J59" s="42"/>
      <c r="K59" s="43"/>
      <c r="L59" s="42"/>
      <c r="M59" s="43"/>
      <c r="N59" s="24" t="s">
        <v>35</v>
      </c>
      <c r="O59" s="280"/>
      <c r="P59" s="216"/>
      <c r="Q59" s="195"/>
      <c r="R59" s="195"/>
      <c r="S59" s="195"/>
      <c r="T59" s="31"/>
      <c r="U59" s="195"/>
      <c r="V59" s="195"/>
      <c r="W59" s="195"/>
      <c r="X59" s="194"/>
      <c r="Y59" s="195">
        <f>IF(X59="","",DATEDIF(X59,'様式 A-1'!$G$2,"Y"))</f>
      </c>
      <c r="Z59" s="31"/>
      <c r="AA59" s="195"/>
      <c r="AB59" s="196"/>
      <c r="AC59" s="196"/>
      <c r="AD59" s="196"/>
      <c r="AE59" s="196"/>
      <c r="AF59" s="196"/>
      <c r="AG59" s="196"/>
      <c r="AH59" s="196"/>
      <c r="AI59" s="272"/>
      <c r="AJ59" s="86">
        <f t="shared" si="5"/>
        <v>0</v>
      </c>
      <c r="AK59" s="65">
        <f t="shared" si="2"/>
        <v>0</v>
      </c>
      <c r="AL59" s="65">
        <f t="shared" si="8"/>
        <v>0</v>
      </c>
    </row>
    <row r="60" spans="1:38" ht="24" customHeight="1">
      <c r="A60" s="24">
        <f>IF('様式 A-1'!$AL$1="","",'様式 A-1'!$AL$1)</f>
      </c>
      <c r="B60" s="63"/>
      <c r="C60" s="64">
        <f t="shared" si="6"/>
      </c>
      <c r="D60" s="64">
        <f t="shared" si="7"/>
      </c>
      <c r="E60" s="30">
        <f>'様式 A-1'!$D$7</f>
        <v>0</v>
      </c>
      <c r="F60" s="30" t="e">
        <f>'様式 WA-1（集計作業用）'!$D$6</f>
        <v>#N/A</v>
      </c>
      <c r="G60" s="30"/>
      <c r="H60" s="24"/>
      <c r="I60" s="63" t="s">
        <v>225</v>
      </c>
      <c r="J60" s="42"/>
      <c r="K60" s="43"/>
      <c r="L60" s="42"/>
      <c r="M60" s="43"/>
      <c r="N60" s="24" t="s">
        <v>35</v>
      </c>
      <c r="O60" s="280"/>
      <c r="P60" s="216"/>
      <c r="Q60" s="195"/>
      <c r="R60" s="195"/>
      <c r="S60" s="195"/>
      <c r="T60" s="31"/>
      <c r="U60" s="195"/>
      <c r="V60" s="195"/>
      <c r="W60" s="195"/>
      <c r="X60" s="194"/>
      <c r="Y60" s="195">
        <f>IF(X60="","",DATEDIF(X60,'様式 A-1'!$G$2,"Y"))</f>
      </c>
      <c r="Z60" s="31"/>
      <c r="AA60" s="195"/>
      <c r="AB60" s="196"/>
      <c r="AC60" s="196"/>
      <c r="AD60" s="196"/>
      <c r="AE60" s="196"/>
      <c r="AF60" s="196"/>
      <c r="AG60" s="196"/>
      <c r="AH60" s="196"/>
      <c r="AI60" s="272"/>
      <c r="AJ60" s="86">
        <f t="shared" si="5"/>
        <v>0</v>
      </c>
      <c r="AK60" s="65">
        <f t="shared" si="2"/>
        <v>0</v>
      </c>
      <c r="AL60" s="65">
        <f t="shared" si="8"/>
        <v>0</v>
      </c>
    </row>
    <row r="61" spans="1:38" ht="24" customHeight="1">
      <c r="A61" s="24">
        <f>IF('様式 A-1'!$AL$1="","",'様式 A-1'!$AL$1)</f>
      </c>
      <c r="B61" s="63"/>
      <c r="C61" s="64">
        <f t="shared" si="6"/>
      </c>
      <c r="D61" s="64">
        <f t="shared" si="7"/>
      </c>
      <c r="E61" s="30">
        <f>'様式 A-1'!$D$7</f>
        <v>0</v>
      </c>
      <c r="F61" s="30" t="e">
        <f>'様式 WA-1（集計作業用）'!$D$6</f>
        <v>#N/A</v>
      </c>
      <c r="G61" s="30"/>
      <c r="H61" s="24"/>
      <c r="I61" s="63" t="s">
        <v>226</v>
      </c>
      <c r="J61" s="42"/>
      <c r="K61" s="43"/>
      <c r="L61" s="42"/>
      <c r="M61" s="43"/>
      <c r="N61" s="24" t="s">
        <v>35</v>
      </c>
      <c r="O61" s="280"/>
      <c r="P61" s="216"/>
      <c r="Q61" s="195"/>
      <c r="R61" s="195"/>
      <c r="S61" s="195"/>
      <c r="T61" s="31"/>
      <c r="U61" s="195"/>
      <c r="V61" s="195"/>
      <c r="W61" s="195"/>
      <c r="X61" s="194"/>
      <c r="Y61" s="195">
        <f>IF(X61="","",DATEDIF(X61,'様式 A-1'!$G$2,"Y"))</f>
      </c>
      <c r="Z61" s="31"/>
      <c r="AA61" s="195"/>
      <c r="AB61" s="196"/>
      <c r="AC61" s="196"/>
      <c r="AD61" s="196"/>
      <c r="AE61" s="196"/>
      <c r="AF61" s="196"/>
      <c r="AG61" s="196"/>
      <c r="AH61" s="196"/>
      <c r="AI61" s="272"/>
      <c r="AJ61" s="86">
        <f t="shared" si="5"/>
        <v>0</v>
      </c>
      <c r="AK61" s="65">
        <f t="shared" si="2"/>
        <v>0</v>
      </c>
      <c r="AL61" s="65">
        <f t="shared" si="8"/>
        <v>0</v>
      </c>
    </row>
    <row r="62" spans="1:38" ht="24" customHeight="1">
      <c r="A62" s="24">
        <f>IF('様式 A-1'!$AL$1="","",'様式 A-1'!$AL$1)</f>
      </c>
      <c r="B62" s="63"/>
      <c r="C62" s="64">
        <f t="shared" si="6"/>
      </c>
      <c r="D62" s="64">
        <f t="shared" si="7"/>
      </c>
      <c r="E62" s="30">
        <f>'様式 A-1'!$D$7</f>
        <v>0</v>
      </c>
      <c r="F62" s="30" t="e">
        <f>'様式 WA-1（集計作業用）'!$D$6</f>
        <v>#N/A</v>
      </c>
      <c r="G62" s="30"/>
      <c r="H62" s="24"/>
      <c r="I62" s="63" t="s">
        <v>227</v>
      </c>
      <c r="J62" s="42"/>
      <c r="K62" s="43"/>
      <c r="L62" s="42"/>
      <c r="M62" s="43"/>
      <c r="N62" s="24" t="s">
        <v>35</v>
      </c>
      <c r="O62" s="280"/>
      <c r="P62" s="216"/>
      <c r="Q62" s="195"/>
      <c r="R62" s="195"/>
      <c r="S62" s="195"/>
      <c r="T62" s="31"/>
      <c r="U62" s="195"/>
      <c r="V62" s="195"/>
      <c r="W62" s="195"/>
      <c r="X62" s="194"/>
      <c r="Y62" s="195">
        <f>IF(X62="","",DATEDIF(X62,'様式 A-1'!$G$2,"Y"))</f>
      </c>
      <c r="Z62" s="31"/>
      <c r="AA62" s="195"/>
      <c r="AB62" s="196"/>
      <c r="AC62" s="196"/>
      <c r="AD62" s="196"/>
      <c r="AE62" s="196"/>
      <c r="AF62" s="196"/>
      <c r="AG62" s="196"/>
      <c r="AH62" s="196"/>
      <c r="AI62" s="272"/>
      <c r="AJ62" s="86">
        <f t="shared" si="5"/>
        <v>0</v>
      </c>
      <c r="AK62" s="65">
        <f t="shared" si="2"/>
        <v>0</v>
      </c>
      <c r="AL62" s="65">
        <f t="shared" si="8"/>
        <v>0</v>
      </c>
    </row>
    <row r="63" spans="1:38" ht="24" customHeight="1">
      <c r="A63" s="24">
        <f>IF('様式 A-1'!$AL$1="","",'様式 A-1'!$AL$1)</f>
      </c>
      <c r="B63" s="63"/>
      <c r="C63" s="64">
        <f t="shared" si="6"/>
      </c>
      <c r="D63" s="64">
        <f t="shared" si="7"/>
      </c>
      <c r="E63" s="30">
        <f>'様式 A-1'!$D$7</f>
        <v>0</v>
      </c>
      <c r="F63" s="30" t="e">
        <f>'様式 WA-1（集計作業用）'!$D$6</f>
        <v>#N/A</v>
      </c>
      <c r="G63" s="30"/>
      <c r="H63" s="24"/>
      <c r="I63" s="63" t="s">
        <v>228</v>
      </c>
      <c r="J63" s="42"/>
      <c r="K63" s="43"/>
      <c r="L63" s="42"/>
      <c r="M63" s="43"/>
      <c r="N63" s="24" t="s">
        <v>35</v>
      </c>
      <c r="O63" s="280"/>
      <c r="P63" s="216"/>
      <c r="Q63" s="195"/>
      <c r="R63" s="195"/>
      <c r="S63" s="195"/>
      <c r="T63" s="31"/>
      <c r="U63" s="195"/>
      <c r="V63" s="195"/>
      <c r="W63" s="195"/>
      <c r="X63" s="194"/>
      <c r="Y63" s="195">
        <f>IF(X63="","",DATEDIF(X63,'様式 A-1'!$G$2,"Y"))</f>
      </c>
      <c r="Z63" s="31"/>
      <c r="AA63" s="195"/>
      <c r="AB63" s="196"/>
      <c r="AC63" s="196"/>
      <c r="AD63" s="196"/>
      <c r="AE63" s="196"/>
      <c r="AF63" s="196"/>
      <c r="AG63" s="196"/>
      <c r="AH63" s="196"/>
      <c r="AI63" s="272"/>
      <c r="AJ63" s="86">
        <f t="shared" si="5"/>
        <v>0</v>
      </c>
      <c r="AK63" s="65">
        <f t="shared" si="2"/>
        <v>0</v>
      </c>
      <c r="AL63" s="65">
        <f t="shared" si="8"/>
        <v>0</v>
      </c>
    </row>
    <row r="64" spans="1:38" ht="24" customHeight="1">
      <c r="A64" s="24">
        <f>IF('様式 A-1'!$AL$1="","",'様式 A-1'!$AL$1)</f>
      </c>
      <c r="B64" s="63"/>
      <c r="C64" s="64">
        <f t="shared" si="6"/>
      </c>
      <c r="D64" s="64">
        <f t="shared" si="7"/>
      </c>
      <c r="E64" s="30">
        <f>'様式 A-1'!$D$7</f>
        <v>0</v>
      </c>
      <c r="F64" s="30" t="e">
        <f>'様式 WA-1（集計作業用）'!$D$6</f>
        <v>#N/A</v>
      </c>
      <c r="G64" s="30"/>
      <c r="H64" s="24"/>
      <c r="I64" s="63" t="s">
        <v>229</v>
      </c>
      <c r="J64" s="42"/>
      <c r="K64" s="43"/>
      <c r="L64" s="42"/>
      <c r="M64" s="43"/>
      <c r="N64" s="24" t="s">
        <v>35</v>
      </c>
      <c r="O64" s="280"/>
      <c r="P64" s="216"/>
      <c r="Q64" s="195"/>
      <c r="R64" s="195"/>
      <c r="S64" s="195"/>
      <c r="T64" s="31"/>
      <c r="U64" s="195"/>
      <c r="V64" s="195"/>
      <c r="W64" s="195"/>
      <c r="X64" s="194"/>
      <c r="Y64" s="195">
        <f>IF(X64="","",DATEDIF(X64,'様式 A-1'!$G$2,"Y"))</f>
      </c>
      <c r="Z64" s="31"/>
      <c r="AA64" s="195"/>
      <c r="AB64" s="196"/>
      <c r="AC64" s="196"/>
      <c r="AD64" s="196"/>
      <c r="AE64" s="196"/>
      <c r="AF64" s="196"/>
      <c r="AG64" s="196"/>
      <c r="AH64" s="196"/>
      <c r="AI64" s="272"/>
      <c r="AJ64" s="86">
        <f t="shared" si="5"/>
        <v>0</v>
      </c>
      <c r="AK64" s="65">
        <f t="shared" si="2"/>
        <v>0</v>
      </c>
      <c r="AL64" s="65">
        <f t="shared" si="8"/>
        <v>0</v>
      </c>
    </row>
    <row r="65" spans="1:38" ht="24" customHeight="1">
      <c r="A65" s="24">
        <f>IF('様式 A-1'!$AL$1="","",'様式 A-1'!$AL$1)</f>
      </c>
      <c r="B65" s="63"/>
      <c r="C65" s="64">
        <f t="shared" si="6"/>
      </c>
      <c r="D65" s="64">
        <f t="shared" si="7"/>
      </c>
      <c r="E65" s="30">
        <f>'様式 A-1'!$D$7</f>
        <v>0</v>
      </c>
      <c r="F65" s="30" t="e">
        <f>'様式 WA-1（集計作業用）'!$D$6</f>
        <v>#N/A</v>
      </c>
      <c r="G65" s="30"/>
      <c r="H65" s="24"/>
      <c r="I65" s="63" t="s">
        <v>230</v>
      </c>
      <c r="J65" s="42"/>
      <c r="K65" s="43"/>
      <c r="L65" s="42"/>
      <c r="M65" s="43"/>
      <c r="N65" s="24" t="s">
        <v>35</v>
      </c>
      <c r="O65" s="280"/>
      <c r="P65" s="216"/>
      <c r="Q65" s="195"/>
      <c r="R65" s="195"/>
      <c r="S65" s="195"/>
      <c r="T65" s="31"/>
      <c r="U65" s="195"/>
      <c r="V65" s="195"/>
      <c r="W65" s="195"/>
      <c r="X65" s="194"/>
      <c r="Y65" s="195">
        <f>IF(X65="","",DATEDIF(X65,'様式 A-1'!$G$2,"Y"))</f>
      </c>
      <c r="Z65" s="31"/>
      <c r="AA65" s="195"/>
      <c r="AB65" s="196"/>
      <c r="AC65" s="196"/>
      <c r="AD65" s="196"/>
      <c r="AE65" s="196"/>
      <c r="AF65" s="196"/>
      <c r="AG65" s="196"/>
      <c r="AH65" s="196"/>
      <c r="AI65" s="272"/>
      <c r="AJ65" s="86">
        <f t="shared" si="5"/>
        <v>0</v>
      </c>
      <c r="AK65" s="65">
        <f t="shared" si="2"/>
        <v>0</v>
      </c>
      <c r="AL65" s="65">
        <f t="shared" si="8"/>
        <v>0</v>
      </c>
    </row>
    <row r="66" spans="1:38" ht="24" customHeight="1">
      <c r="A66" s="24">
        <f>IF('様式 A-1'!$AL$1="","",'様式 A-1'!$AL$1)</f>
      </c>
      <c r="B66" s="63"/>
      <c r="C66" s="64">
        <f t="shared" si="6"/>
      </c>
      <c r="D66" s="64">
        <f t="shared" si="7"/>
      </c>
      <c r="E66" s="30">
        <f>'様式 A-1'!$D$7</f>
        <v>0</v>
      </c>
      <c r="F66" s="30" t="e">
        <f>'様式 WA-1（集計作業用）'!$D$6</f>
        <v>#N/A</v>
      </c>
      <c r="G66" s="30"/>
      <c r="H66" s="24"/>
      <c r="I66" s="63" t="s">
        <v>231</v>
      </c>
      <c r="J66" s="42"/>
      <c r="K66" s="43"/>
      <c r="L66" s="42"/>
      <c r="M66" s="43"/>
      <c r="N66" s="24" t="s">
        <v>35</v>
      </c>
      <c r="O66" s="280"/>
      <c r="P66" s="216"/>
      <c r="Q66" s="195"/>
      <c r="R66" s="195"/>
      <c r="S66" s="195"/>
      <c r="T66" s="31"/>
      <c r="U66" s="195"/>
      <c r="V66" s="195"/>
      <c r="W66" s="195"/>
      <c r="X66" s="194"/>
      <c r="Y66" s="195">
        <f>IF(X66="","",DATEDIF(X66,'様式 A-1'!$G$2,"Y"))</f>
      </c>
      <c r="Z66" s="31"/>
      <c r="AA66" s="195"/>
      <c r="AB66" s="196"/>
      <c r="AC66" s="196"/>
      <c r="AD66" s="196"/>
      <c r="AE66" s="196"/>
      <c r="AF66" s="196"/>
      <c r="AG66" s="196"/>
      <c r="AH66" s="196"/>
      <c r="AI66" s="272"/>
      <c r="AJ66" s="86">
        <f t="shared" si="5"/>
        <v>0</v>
      </c>
      <c r="AK66" s="65">
        <f t="shared" si="2"/>
        <v>0</v>
      </c>
      <c r="AL66" s="65">
        <f t="shared" si="8"/>
        <v>0</v>
      </c>
    </row>
    <row r="67" spans="1:38" ht="24" customHeight="1">
      <c r="A67" s="24">
        <f>IF('様式 A-1'!$AL$1="","",'様式 A-1'!$AL$1)</f>
      </c>
      <c r="B67" s="63"/>
      <c r="C67" s="64">
        <f t="shared" si="6"/>
      </c>
      <c r="D67" s="64">
        <f t="shared" si="7"/>
      </c>
      <c r="E67" s="30">
        <f>'様式 A-1'!$D$7</f>
        <v>0</v>
      </c>
      <c r="F67" s="30" t="e">
        <f>'様式 WA-1（集計作業用）'!$D$6</f>
        <v>#N/A</v>
      </c>
      <c r="G67" s="30"/>
      <c r="H67" s="24"/>
      <c r="I67" s="63" t="s">
        <v>232</v>
      </c>
      <c r="J67" s="42"/>
      <c r="K67" s="43"/>
      <c r="L67" s="42"/>
      <c r="M67" s="43"/>
      <c r="N67" s="24" t="s">
        <v>35</v>
      </c>
      <c r="O67" s="280"/>
      <c r="P67" s="216"/>
      <c r="Q67" s="195"/>
      <c r="R67" s="195"/>
      <c r="S67" s="195"/>
      <c r="T67" s="31"/>
      <c r="U67" s="195"/>
      <c r="V67" s="195"/>
      <c r="W67" s="195"/>
      <c r="X67" s="194"/>
      <c r="Y67" s="195">
        <f>IF(X67="","",DATEDIF(X67,'様式 A-1'!$G$2,"Y"))</f>
      </c>
      <c r="Z67" s="31"/>
      <c r="AA67" s="195"/>
      <c r="AB67" s="196"/>
      <c r="AC67" s="196"/>
      <c r="AD67" s="196"/>
      <c r="AE67" s="196"/>
      <c r="AF67" s="196"/>
      <c r="AG67" s="196"/>
      <c r="AH67" s="196"/>
      <c r="AI67" s="272"/>
      <c r="AJ67" s="86">
        <f t="shared" si="5"/>
        <v>0</v>
      </c>
      <c r="AK67" s="65">
        <f t="shared" si="2"/>
        <v>0</v>
      </c>
      <c r="AL67" s="65">
        <f t="shared" si="8"/>
        <v>0</v>
      </c>
    </row>
    <row r="68" spans="1:38" ht="24" customHeight="1">
      <c r="A68" s="24">
        <f>IF('様式 A-1'!$AL$1="","",'様式 A-1'!$AL$1)</f>
      </c>
      <c r="B68" s="63"/>
      <c r="C68" s="64">
        <f t="shared" si="6"/>
      </c>
      <c r="D68" s="64">
        <f t="shared" si="7"/>
      </c>
      <c r="E68" s="30">
        <f>'様式 A-1'!$D$7</f>
        <v>0</v>
      </c>
      <c r="F68" s="30" t="e">
        <f>'様式 WA-1（集計作業用）'!$D$6</f>
        <v>#N/A</v>
      </c>
      <c r="G68" s="30"/>
      <c r="H68" s="24"/>
      <c r="I68" s="63" t="s">
        <v>233</v>
      </c>
      <c r="J68" s="42"/>
      <c r="K68" s="43"/>
      <c r="L68" s="42"/>
      <c r="M68" s="43"/>
      <c r="N68" s="24" t="s">
        <v>35</v>
      </c>
      <c r="O68" s="280"/>
      <c r="P68" s="216"/>
      <c r="Q68" s="195"/>
      <c r="R68" s="195"/>
      <c r="S68" s="195"/>
      <c r="T68" s="31"/>
      <c r="U68" s="195"/>
      <c r="V68" s="195"/>
      <c r="W68" s="195"/>
      <c r="X68" s="194"/>
      <c r="Y68" s="195">
        <f>IF(X68="","",DATEDIF(X68,'様式 A-1'!$G$2,"Y"))</f>
      </c>
      <c r="Z68" s="31"/>
      <c r="AA68" s="195"/>
      <c r="AB68" s="196"/>
      <c r="AC68" s="196"/>
      <c r="AD68" s="196"/>
      <c r="AE68" s="196"/>
      <c r="AF68" s="196"/>
      <c r="AG68" s="196"/>
      <c r="AH68" s="196"/>
      <c r="AI68" s="272"/>
      <c r="AJ68" s="86">
        <f t="shared" si="5"/>
        <v>0</v>
      </c>
      <c r="AK68" s="65">
        <f t="shared" si="2"/>
        <v>0</v>
      </c>
      <c r="AL68" s="65">
        <f t="shared" si="8"/>
        <v>0</v>
      </c>
    </row>
    <row r="69" spans="1:38" ht="24" customHeight="1">
      <c r="A69" s="24">
        <f>IF('様式 A-1'!$AL$1="","",'様式 A-1'!$AL$1)</f>
      </c>
      <c r="B69" s="63"/>
      <c r="C69" s="64">
        <f t="shared" si="6"/>
      </c>
      <c r="D69" s="64">
        <f t="shared" si="7"/>
      </c>
      <c r="E69" s="30">
        <f>'様式 A-1'!$D$7</f>
        <v>0</v>
      </c>
      <c r="F69" s="30" t="e">
        <f>'様式 WA-1（集計作業用）'!$D$6</f>
        <v>#N/A</v>
      </c>
      <c r="G69" s="30"/>
      <c r="H69" s="24"/>
      <c r="I69" s="63" t="s">
        <v>234</v>
      </c>
      <c r="J69" s="42"/>
      <c r="K69" s="43"/>
      <c r="L69" s="42"/>
      <c r="M69" s="43"/>
      <c r="N69" s="24" t="s">
        <v>35</v>
      </c>
      <c r="O69" s="280"/>
      <c r="P69" s="216"/>
      <c r="Q69" s="195"/>
      <c r="R69" s="195"/>
      <c r="S69" s="195"/>
      <c r="T69" s="31"/>
      <c r="U69" s="195"/>
      <c r="V69" s="195"/>
      <c r="W69" s="195"/>
      <c r="X69" s="194"/>
      <c r="Y69" s="195">
        <f>IF(X69="","",DATEDIF(X69,'様式 A-1'!$G$2,"Y"))</f>
      </c>
      <c r="Z69" s="31"/>
      <c r="AA69" s="195"/>
      <c r="AB69" s="196"/>
      <c r="AC69" s="196"/>
      <c r="AD69" s="196"/>
      <c r="AE69" s="196"/>
      <c r="AF69" s="196"/>
      <c r="AG69" s="196"/>
      <c r="AH69" s="196"/>
      <c r="AI69" s="272"/>
      <c r="AJ69" s="86">
        <f t="shared" si="5"/>
        <v>0</v>
      </c>
      <c r="AK69" s="65">
        <f t="shared" si="2"/>
        <v>0</v>
      </c>
      <c r="AL69" s="65">
        <f t="shared" si="8"/>
        <v>0</v>
      </c>
    </row>
    <row r="70" spans="1:38" ht="24" customHeight="1">
      <c r="A70" s="24">
        <f>IF('様式 A-1'!$AL$1="","",'様式 A-1'!$AL$1)</f>
      </c>
      <c r="B70" s="63"/>
      <c r="C70" s="64">
        <f t="shared" si="6"/>
      </c>
      <c r="D70" s="64">
        <f t="shared" si="7"/>
      </c>
      <c r="E70" s="30">
        <f>'様式 A-1'!$D$7</f>
        <v>0</v>
      </c>
      <c r="F70" s="30" t="e">
        <f>'様式 WA-1（集計作業用）'!$D$6</f>
        <v>#N/A</v>
      </c>
      <c r="G70" s="30"/>
      <c r="H70" s="24"/>
      <c r="I70" s="63" t="s">
        <v>235</v>
      </c>
      <c r="J70" s="42"/>
      <c r="K70" s="43"/>
      <c r="L70" s="42"/>
      <c r="M70" s="43"/>
      <c r="N70" s="24" t="s">
        <v>35</v>
      </c>
      <c r="O70" s="280"/>
      <c r="P70" s="216"/>
      <c r="Q70" s="195"/>
      <c r="R70" s="195"/>
      <c r="S70" s="195"/>
      <c r="T70" s="31"/>
      <c r="U70" s="195"/>
      <c r="V70" s="195"/>
      <c r="W70" s="195"/>
      <c r="X70" s="194"/>
      <c r="Y70" s="195">
        <f>IF(X70="","",DATEDIF(X70,'様式 A-1'!$G$2,"Y"))</f>
      </c>
      <c r="Z70" s="31"/>
      <c r="AA70" s="195"/>
      <c r="AB70" s="196"/>
      <c r="AC70" s="196"/>
      <c r="AD70" s="196"/>
      <c r="AE70" s="196"/>
      <c r="AF70" s="196"/>
      <c r="AG70" s="196"/>
      <c r="AH70" s="196"/>
      <c r="AI70" s="272"/>
      <c r="AJ70" s="86">
        <f t="shared" si="5"/>
        <v>0</v>
      </c>
      <c r="AK70" s="65">
        <f t="shared" si="2"/>
        <v>0</v>
      </c>
      <c r="AL70" s="65">
        <f t="shared" si="8"/>
        <v>0</v>
      </c>
    </row>
    <row r="71" spans="1:38" ht="24" customHeight="1">
      <c r="A71" s="24">
        <f>IF('様式 A-1'!$AL$1="","",'様式 A-1'!$AL$1)</f>
      </c>
      <c r="B71" s="63"/>
      <c r="C71" s="64">
        <f t="shared" si="6"/>
      </c>
      <c r="D71" s="64">
        <f t="shared" si="7"/>
      </c>
      <c r="E71" s="30">
        <f>'様式 A-1'!$D$7</f>
        <v>0</v>
      </c>
      <c r="F71" s="30" t="e">
        <f>'様式 WA-1（集計作業用）'!$D$6</f>
        <v>#N/A</v>
      </c>
      <c r="G71" s="30"/>
      <c r="H71" s="24"/>
      <c r="I71" s="63" t="s">
        <v>236</v>
      </c>
      <c r="J71" s="42"/>
      <c r="K71" s="43"/>
      <c r="L71" s="42"/>
      <c r="M71" s="43"/>
      <c r="N71" s="24" t="s">
        <v>35</v>
      </c>
      <c r="O71" s="280"/>
      <c r="P71" s="216"/>
      <c r="Q71" s="195"/>
      <c r="R71" s="195"/>
      <c r="S71" s="195"/>
      <c r="T71" s="31"/>
      <c r="U71" s="195"/>
      <c r="V71" s="195"/>
      <c r="W71" s="195"/>
      <c r="X71" s="194"/>
      <c r="Y71" s="195">
        <f>IF(X71="","",DATEDIF(X71,'様式 A-1'!$G$2,"Y"))</f>
      </c>
      <c r="Z71" s="31"/>
      <c r="AA71" s="195"/>
      <c r="AB71" s="196"/>
      <c r="AC71" s="196"/>
      <c r="AD71" s="196"/>
      <c r="AE71" s="196"/>
      <c r="AF71" s="196"/>
      <c r="AG71" s="196"/>
      <c r="AH71" s="196"/>
      <c r="AI71" s="272"/>
      <c r="AJ71" s="86">
        <f t="shared" si="5"/>
        <v>0</v>
      </c>
      <c r="AK71" s="65">
        <f t="shared" si="2"/>
        <v>0</v>
      </c>
      <c r="AL71" s="65">
        <f t="shared" si="8"/>
        <v>0</v>
      </c>
    </row>
    <row r="72" spans="1:38" ht="24" customHeight="1">
      <c r="A72" s="24">
        <f>IF('様式 A-1'!$AL$1="","",'様式 A-1'!$AL$1)</f>
      </c>
      <c r="B72" s="63"/>
      <c r="C72" s="64">
        <f t="shared" si="6"/>
      </c>
      <c r="D72" s="64">
        <f t="shared" si="7"/>
      </c>
      <c r="E72" s="30">
        <f>'様式 A-1'!$D$7</f>
        <v>0</v>
      </c>
      <c r="F72" s="30" t="e">
        <f>'様式 WA-1（集計作業用）'!$D$6</f>
        <v>#N/A</v>
      </c>
      <c r="G72" s="30"/>
      <c r="H72" s="24"/>
      <c r="I72" s="63" t="s">
        <v>237</v>
      </c>
      <c r="J72" s="42"/>
      <c r="K72" s="43"/>
      <c r="L72" s="42"/>
      <c r="M72" s="43"/>
      <c r="N72" s="24" t="s">
        <v>35</v>
      </c>
      <c r="O72" s="280"/>
      <c r="P72" s="216"/>
      <c r="Q72" s="195"/>
      <c r="R72" s="195"/>
      <c r="S72" s="195"/>
      <c r="T72" s="31"/>
      <c r="U72" s="195"/>
      <c r="V72" s="195"/>
      <c r="W72" s="195"/>
      <c r="X72" s="194"/>
      <c r="Y72" s="195">
        <f>IF(X72="","",DATEDIF(X72,'様式 A-1'!$G$2,"Y"))</f>
      </c>
      <c r="Z72" s="31"/>
      <c r="AA72" s="195"/>
      <c r="AB72" s="196"/>
      <c r="AC72" s="196"/>
      <c r="AD72" s="196"/>
      <c r="AE72" s="196"/>
      <c r="AF72" s="196"/>
      <c r="AG72" s="196"/>
      <c r="AH72" s="196"/>
      <c r="AI72" s="272"/>
      <c r="AJ72" s="86">
        <f aca="true" t="shared" si="9" ref="AJ72:AJ103">COUNT(AB72:AH72)</f>
        <v>0</v>
      </c>
      <c r="AK72" s="65">
        <f t="shared" si="2"/>
        <v>0</v>
      </c>
      <c r="AL72" s="65">
        <f t="shared" si="8"/>
        <v>0</v>
      </c>
    </row>
    <row r="73" spans="1:38" ht="24" customHeight="1">
      <c r="A73" s="24">
        <f>IF('様式 A-1'!$AL$1="","",'様式 A-1'!$AL$1)</f>
      </c>
      <c r="B73" s="63"/>
      <c r="C73" s="64">
        <f t="shared" si="6"/>
      </c>
      <c r="D73" s="64">
        <f t="shared" si="7"/>
      </c>
      <c r="E73" s="30">
        <f>'様式 A-1'!$D$7</f>
        <v>0</v>
      </c>
      <c r="F73" s="30" t="e">
        <f>'様式 WA-1（集計作業用）'!$D$6</f>
        <v>#N/A</v>
      </c>
      <c r="G73" s="30"/>
      <c r="H73" s="24"/>
      <c r="I73" s="63" t="s">
        <v>238</v>
      </c>
      <c r="J73" s="42"/>
      <c r="K73" s="43"/>
      <c r="L73" s="42"/>
      <c r="M73" s="43"/>
      <c r="N73" s="24" t="s">
        <v>35</v>
      </c>
      <c r="O73" s="280"/>
      <c r="P73" s="216"/>
      <c r="Q73" s="195"/>
      <c r="R73" s="195"/>
      <c r="S73" s="195"/>
      <c r="T73" s="31"/>
      <c r="U73" s="195"/>
      <c r="V73" s="195"/>
      <c r="W73" s="195"/>
      <c r="X73" s="194"/>
      <c r="Y73" s="195">
        <f>IF(X73="","",DATEDIF(X73,'様式 A-1'!$G$2,"Y"))</f>
      </c>
      <c r="Z73" s="31"/>
      <c r="AA73" s="195"/>
      <c r="AB73" s="196"/>
      <c r="AC73" s="196"/>
      <c r="AD73" s="196"/>
      <c r="AE73" s="196"/>
      <c r="AF73" s="196"/>
      <c r="AG73" s="196"/>
      <c r="AH73" s="196"/>
      <c r="AI73" s="272"/>
      <c r="AJ73" s="86">
        <f t="shared" si="9"/>
        <v>0</v>
      </c>
      <c r="AK73" s="65">
        <f t="shared" si="2"/>
        <v>0</v>
      </c>
      <c r="AL73" s="65">
        <f t="shared" si="8"/>
        <v>0</v>
      </c>
    </row>
    <row r="74" spans="1:38" ht="24" customHeight="1">
      <c r="A74" s="24">
        <f>IF('様式 A-1'!$AL$1="","",'様式 A-1'!$AL$1)</f>
      </c>
      <c r="B74" s="63"/>
      <c r="C74" s="64">
        <f t="shared" si="6"/>
      </c>
      <c r="D74" s="64">
        <f t="shared" si="7"/>
      </c>
      <c r="E74" s="30">
        <f>'様式 A-1'!$D$7</f>
        <v>0</v>
      </c>
      <c r="F74" s="30" t="e">
        <f>'様式 WA-1（集計作業用）'!$D$6</f>
        <v>#N/A</v>
      </c>
      <c r="G74" s="30"/>
      <c r="H74" s="24"/>
      <c r="I74" s="63" t="s">
        <v>239</v>
      </c>
      <c r="J74" s="42"/>
      <c r="K74" s="43"/>
      <c r="L74" s="42"/>
      <c r="M74" s="43"/>
      <c r="N74" s="24" t="s">
        <v>35</v>
      </c>
      <c r="O74" s="280"/>
      <c r="P74" s="216"/>
      <c r="Q74" s="195"/>
      <c r="R74" s="195"/>
      <c r="S74" s="195"/>
      <c r="T74" s="31"/>
      <c r="U74" s="195"/>
      <c r="V74" s="195"/>
      <c r="W74" s="195"/>
      <c r="X74" s="194"/>
      <c r="Y74" s="195">
        <f>IF(X74="","",DATEDIF(X74,'様式 A-1'!$G$2,"Y"))</f>
      </c>
      <c r="Z74" s="31"/>
      <c r="AA74" s="195"/>
      <c r="AB74" s="196"/>
      <c r="AC74" s="196"/>
      <c r="AD74" s="196"/>
      <c r="AE74" s="196"/>
      <c r="AF74" s="196"/>
      <c r="AG74" s="196"/>
      <c r="AH74" s="196"/>
      <c r="AI74" s="272"/>
      <c r="AJ74" s="86">
        <f t="shared" si="9"/>
        <v>0</v>
      </c>
      <c r="AK74" s="65">
        <f t="shared" si="2"/>
        <v>0</v>
      </c>
      <c r="AL74" s="65">
        <f t="shared" si="8"/>
        <v>0</v>
      </c>
    </row>
    <row r="75" spans="1:38" ht="24" customHeight="1">
      <c r="A75" s="24">
        <f>IF('様式 A-1'!$AL$1="","",'様式 A-1'!$AL$1)</f>
      </c>
      <c r="B75" s="63"/>
      <c r="C75" s="64">
        <f t="shared" si="6"/>
      </c>
      <c r="D75" s="64">
        <f t="shared" si="7"/>
      </c>
      <c r="E75" s="30">
        <f>'様式 A-1'!$D$7</f>
        <v>0</v>
      </c>
      <c r="F75" s="30" t="e">
        <f>'様式 WA-1（集計作業用）'!$D$6</f>
        <v>#N/A</v>
      </c>
      <c r="G75" s="30"/>
      <c r="H75" s="24"/>
      <c r="I75" s="63" t="s">
        <v>240</v>
      </c>
      <c r="J75" s="42"/>
      <c r="K75" s="43"/>
      <c r="L75" s="42"/>
      <c r="M75" s="43"/>
      <c r="N75" s="24" t="s">
        <v>35</v>
      </c>
      <c r="O75" s="280"/>
      <c r="P75" s="216"/>
      <c r="Q75" s="195"/>
      <c r="R75" s="195"/>
      <c r="S75" s="195"/>
      <c r="T75" s="31"/>
      <c r="U75" s="195"/>
      <c r="V75" s="195"/>
      <c r="W75" s="195"/>
      <c r="X75" s="194"/>
      <c r="Y75" s="195">
        <f>IF(X75="","",DATEDIF(X75,'様式 A-1'!$G$2,"Y"))</f>
      </c>
      <c r="Z75" s="31"/>
      <c r="AA75" s="195"/>
      <c r="AB75" s="196"/>
      <c r="AC75" s="196"/>
      <c r="AD75" s="196"/>
      <c r="AE75" s="196"/>
      <c r="AF75" s="196"/>
      <c r="AG75" s="196"/>
      <c r="AH75" s="196"/>
      <c r="AI75" s="272"/>
      <c r="AJ75" s="86">
        <f t="shared" si="9"/>
        <v>0</v>
      </c>
      <c r="AK75" s="65">
        <f t="shared" si="2"/>
        <v>0</v>
      </c>
      <c r="AL75" s="65">
        <f t="shared" si="8"/>
        <v>0</v>
      </c>
    </row>
    <row r="76" spans="1:38" ht="24" customHeight="1">
      <c r="A76" s="24">
        <f>IF('様式 A-1'!$AL$1="","",'様式 A-1'!$AL$1)</f>
      </c>
      <c r="B76" s="63"/>
      <c r="C76" s="64">
        <f t="shared" si="6"/>
      </c>
      <c r="D76" s="64">
        <f t="shared" si="7"/>
      </c>
      <c r="E76" s="30">
        <f>'様式 A-1'!$D$7</f>
        <v>0</v>
      </c>
      <c r="F76" s="30" t="e">
        <f>'様式 WA-1（集計作業用）'!$D$6</f>
        <v>#N/A</v>
      </c>
      <c r="G76" s="30"/>
      <c r="H76" s="24"/>
      <c r="I76" s="63" t="s">
        <v>241</v>
      </c>
      <c r="J76" s="42"/>
      <c r="K76" s="43"/>
      <c r="L76" s="42"/>
      <c r="M76" s="43"/>
      <c r="N76" s="24" t="s">
        <v>35</v>
      </c>
      <c r="O76" s="280"/>
      <c r="P76" s="216"/>
      <c r="Q76" s="195"/>
      <c r="R76" s="195"/>
      <c r="S76" s="195"/>
      <c r="T76" s="31"/>
      <c r="U76" s="195"/>
      <c r="V76" s="195"/>
      <c r="W76" s="195"/>
      <c r="X76" s="194"/>
      <c r="Y76" s="195">
        <f>IF(X76="","",DATEDIF(X76,'様式 A-1'!$G$2,"Y"))</f>
      </c>
      <c r="Z76" s="31"/>
      <c r="AA76" s="195"/>
      <c r="AB76" s="196"/>
      <c r="AC76" s="196"/>
      <c r="AD76" s="196"/>
      <c r="AE76" s="196"/>
      <c r="AF76" s="196"/>
      <c r="AG76" s="196"/>
      <c r="AH76" s="196"/>
      <c r="AI76" s="272"/>
      <c r="AJ76" s="86">
        <f t="shared" si="9"/>
        <v>0</v>
      </c>
      <c r="AK76" s="65">
        <f t="shared" si="2"/>
        <v>0</v>
      </c>
      <c r="AL76" s="65">
        <f t="shared" si="8"/>
        <v>0</v>
      </c>
    </row>
    <row r="77" spans="1:38" ht="24" customHeight="1">
      <c r="A77" s="24">
        <f>IF('様式 A-1'!$AL$1="","",'様式 A-1'!$AL$1)</f>
      </c>
      <c r="B77" s="63"/>
      <c r="C77" s="64">
        <f t="shared" si="6"/>
      </c>
      <c r="D77" s="64">
        <f t="shared" si="7"/>
      </c>
      <c r="E77" s="30">
        <f>'様式 A-1'!$D$7</f>
        <v>0</v>
      </c>
      <c r="F77" s="30" t="e">
        <f>'様式 WA-1（集計作業用）'!$D$6</f>
        <v>#N/A</v>
      </c>
      <c r="G77" s="30"/>
      <c r="H77" s="24"/>
      <c r="I77" s="63" t="s">
        <v>242</v>
      </c>
      <c r="J77" s="42"/>
      <c r="K77" s="43"/>
      <c r="L77" s="42"/>
      <c r="M77" s="43"/>
      <c r="N77" s="24" t="s">
        <v>35</v>
      </c>
      <c r="O77" s="280"/>
      <c r="P77" s="216"/>
      <c r="Q77" s="195"/>
      <c r="R77" s="195"/>
      <c r="S77" s="195"/>
      <c r="T77" s="31"/>
      <c r="U77" s="195"/>
      <c r="V77" s="195"/>
      <c r="W77" s="195"/>
      <c r="X77" s="194"/>
      <c r="Y77" s="195">
        <f>IF(X77="","",DATEDIF(X77,'様式 A-1'!$G$2,"Y"))</f>
      </c>
      <c r="Z77" s="31"/>
      <c r="AA77" s="195"/>
      <c r="AB77" s="196"/>
      <c r="AC77" s="196"/>
      <c r="AD77" s="196"/>
      <c r="AE77" s="196"/>
      <c r="AF77" s="196"/>
      <c r="AG77" s="196"/>
      <c r="AH77" s="196"/>
      <c r="AI77" s="272"/>
      <c r="AJ77" s="86">
        <f t="shared" si="9"/>
        <v>0</v>
      </c>
      <c r="AK77" s="65">
        <f t="shared" si="2"/>
        <v>0</v>
      </c>
      <c r="AL77" s="65">
        <f t="shared" si="8"/>
        <v>0</v>
      </c>
    </row>
    <row r="78" spans="1:38" ht="24" customHeight="1">
      <c r="A78" s="24">
        <f>IF('様式 A-1'!$AL$1="","",'様式 A-1'!$AL$1)</f>
      </c>
      <c r="B78" s="63"/>
      <c r="C78" s="64">
        <f t="shared" si="6"/>
      </c>
      <c r="D78" s="64">
        <f t="shared" si="7"/>
      </c>
      <c r="E78" s="30">
        <f>'様式 A-1'!$D$7</f>
        <v>0</v>
      </c>
      <c r="F78" s="30" t="e">
        <f>'様式 WA-1（集計作業用）'!$D$6</f>
        <v>#N/A</v>
      </c>
      <c r="G78" s="30"/>
      <c r="H78" s="24"/>
      <c r="I78" s="63" t="s">
        <v>243</v>
      </c>
      <c r="J78" s="42"/>
      <c r="K78" s="43"/>
      <c r="L78" s="42"/>
      <c r="M78" s="43"/>
      <c r="N78" s="24" t="s">
        <v>35</v>
      </c>
      <c r="O78" s="280"/>
      <c r="P78" s="216"/>
      <c r="Q78" s="195"/>
      <c r="R78" s="195"/>
      <c r="S78" s="195"/>
      <c r="T78" s="31"/>
      <c r="U78" s="195"/>
      <c r="V78" s="195"/>
      <c r="W78" s="195"/>
      <c r="X78" s="194"/>
      <c r="Y78" s="195">
        <f>IF(X78="","",DATEDIF(X78,'様式 A-1'!$G$2,"Y"))</f>
      </c>
      <c r="Z78" s="31"/>
      <c r="AA78" s="195"/>
      <c r="AB78" s="196"/>
      <c r="AC78" s="196"/>
      <c r="AD78" s="196"/>
      <c r="AE78" s="196"/>
      <c r="AF78" s="196"/>
      <c r="AG78" s="196"/>
      <c r="AH78" s="196"/>
      <c r="AI78" s="272"/>
      <c r="AJ78" s="86">
        <f t="shared" si="9"/>
        <v>0</v>
      </c>
      <c r="AK78" s="65">
        <f t="shared" si="2"/>
        <v>0</v>
      </c>
      <c r="AL78" s="65">
        <f t="shared" si="8"/>
        <v>0</v>
      </c>
    </row>
    <row r="79" spans="1:38" ht="24" customHeight="1">
      <c r="A79" s="24">
        <f>IF('様式 A-1'!$AL$1="","",'様式 A-1'!$AL$1)</f>
      </c>
      <c r="B79" s="63"/>
      <c r="C79" s="64">
        <f t="shared" si="6"/>
      </c>
      <c r="D79" s="64">
        <f t="shared" si="7"/>
      </c>
      <c r="E79" s="30">
        <f>'様式 A-1'!$D$7</f>
        <v>0</v>
      </c>
      <c r="F79" s="30" t="e">
        <f>'様式 WA-1（集計作業用）'!$D$6</f>
        <v>#N/A</v>
      </c>
      <c r="G79" s="30"/>
      <c r="H79" s="24"/>
      <c r="I79" s="63" t="s">
        <v>244</v>
      </c>
      <c r="J79" s="42"/>
      <c r="K79" s="43"/>
      <c r="L79" s="42"/>
      <c r="M79" s="43"/>
      <c r="N79" s="24" t="s">
        <v>35</v>
      </c>
      <c r="O79" s="280"/>
      <c r="P79" s="216"/>
      <c r="Q79" s="195"/>
      <c r="R79" s="195"/>
      <c r="S79" s="195"/>
      <c r="T79" s="31"/>
      <c r="U79" s="195"/>
      <c r="V79" s="195"/>
      <c r="W79" s="195"/>
      <c r="X79" s="194"/>
      <c r="Y79" s="195">
        <f>IF(X79="","",DATEDIF(X79,'様式 A-1'!$G$2,"Y"))</f>
      </c>
      <c r="Z79" s="31"/>
      <c r="AA79" s="195"/>
      <c r="AB79" s="196"/>
      <c r="AC79" s="196"/>
      <c r="AD79" s="196"/>
      <c r="AE79" s="196"/>
      <c r="AF79" s="196"/>
      <c r="AG79" s="196"/>
      <c r="AH79" s="196"/>
      <c r="AI79" s="272"/>
      <c r="AJ79" s="86">
        <f t="shared" si="9"/>
        <v>0</v>
      </c>
      <c r="AK79" s="65">
        <f t="shared" si="2"/>
        <v>0</v>
      </c>
      <c r="AL79" s="65">
        <f t="shared" si="8"/>
        <v>0</v>
      </c>
    </row>
    <row r="80" spans="1:38" ht="24" customHeight="1">
      <c r="A80" s="24">
        <f>IF('様式 A-1'!$AL$1="","",'様式 A-1'!$AL$1)</f>
      </c>
      <c r="B80" s="63"/>
      <c r="C80" s="64">
        <f t="shared" si="6"/>
      </c>
      <c r="D80" s="64">
        <f t="shared" si="7"/>
      </c>
      <c r="E80" s="30">
        <f>'様式 A-1'!$D$7</f>
        <v>0</v>
      </c>
      <c r="F80" s="30" t="e">
        <f>'様式 WA-1（集計作業用）'!$D$6</f>
        <v>#N/A</v>
      </c>
      <c r="G80" s="30"/>
      <c r="H80" s="24"/>
      <c r="I80" s="63" t="s">
        <v>245</v>
      </c>
      <c r="J80" s="42"/>
      <c r="K80" s="43"/>
      <c r="L80" s="42"/>
      <c r="M80" s="43"/>
      <c r="N80" s="24" t="s">
        <v>35</v>
      </c>
      <c r="O80" s="280"/>
      <c r="P80" s="216"/>
      <c r="Q80" s="195"/>
      <c r="R80" s="195"/>
      <c r="S80" s="195"/>
      <c r="T80" s="31"/>
      <c r="U80" s="195"/>
      <c r="V80" s="195"/>
      <c r="W80" s="195"/>
      <c r="X80" s="194"/>
      <c r="Y80" s="195">
        <f>IF(X80="","",DATEDIF(X80,'様式 A-1'!$G$2,"Y"))</f>
      </c>
      <c r="Z80" s="31"/>
      <c r="AA80" s="195"/>
      <c r="AB80" s="196"/>
      <c r="AC80" s="196"/>
      <c r="AD80" s="196"/>
      <c r="AE80" s="196"/>
      <c r="AF80" s="196"/>
      <c r="AG80" s="196"/>
      <c r="AH80" s="196"/>
      <c r="AI80" s="272"/>
      <c r="AJ80" s="86">
        <f t="shared" si="9"/>
        <v>0</v>
      </c>
      <c r="AK80" s="65">
        <f t="shared" si="2"/>
        <v>0</v>
      </c>
      <c r="AL80" s="65">
        <f t="shared" si="8"/>
        <v>0</v>
      </c>
    </row>
    <row r="81" spans="1:38" ht="24" customHeight="1">
      <c r="A81" s="24">
        <f>IF('様式 A-1'!$AL$1="","",'様式 A-1'!$AL$1)</f>
      </c>
      <c r="B81" s="63"/>
      <c r="C81" s="64">
        <f t="shared" si="6"/>
      </c>
      <c r="D81" s="64">
        <f t="shared" si="7"/>
      </c>
      <c r="E81" s="30">
        <f>'様式 A-1'!$D$7</f>
        <v>0</v>
      </c>
      <c r="F81" s="30" t="e">
        <f>'様式 WA-1（集計作業用）'!$D$6</f>
        <v>#N/A</v>
      </c>
      <c r="G81" s="30"/>
      <c r="H81" s="24"/>
      <c r="I81" s="63" t="s">
        <v>246</v>
      </c>
      <c r="J81" s="42"/>
      <c r="K81" s="43"/>
      <c r="L81" s="42"/>
      <c r="M81" s="43"/>
      <c r="N81" s="24" t="s">
        <v>35</v>
      </c>
      <c r="O81" s="280"/>
      <c r="P81" s="216"/>
      <c r="Q81" s="195"/>
      <c r="R81" s="195"/>
      <c r="S81" s="195"/>
      <c r="T81" s="31"/>
      <c r="U81" s="195"/>
      <c r="V81" s="195"/>
      <c r="W81" s="195"/>
      <c r="X81" s="194"/>
      <c r="Y81" s="195">
        <f>IF(X81="","",DATEDIF(X81,'様式 A-1'!$G$2,"Y"))</f>
      </c>
      <c r="Z81" s="31"/>
      <c r="AA81" s="195"/>
      <c r="AB81" s="196"/>
      <c r="AC81" s="196"/>
      <c r="AD81" s="196"/>
      <c r="AE81" s="196"/>
      <c r="AF81" s="196"/>
      <c r="AG81" s="196"/>
      <c r="AH81" s="196"/>
      <c r="AI81" s="272"/>
      <c r="AJ81" s="86">
        <f t="shared" si="9"/>
        <v>0</v>
      </c>
      <c r="AK81" s="65">
        <f t="shared" si="2"/>
        <v>0</v>
      </c>
      <c r="AL81" s="65">
        <f t="shared" si="8"/>
        <v>0</v>
      </c>
    </row>
    <row r="82" spans="1:38" ht="24" customHeight="1">
      <c r="A82" s="24">
        <f>IF('様式 A-1'!$AL$1="","",'様式 A-1'!$AL$1)</f>
      </c>
      <c r="B82" s="63"/>
      <c r="C82" s="64">
        <f t="shared" si="6"/>
      </c>
      <c r="D82" s="64">
        <f t="shared" si="7"/>
      </c>
      <c r="E82" s="30">
        <f>'様式 A-1'!$D$7</f>
        <v>0</v>
      </c>
      <c r="F82" s="30" t="e">
        <f>'様式 WA-1（集計作業用）'!$D$6</f>
        <v>#N/A</v>
      </c>
      <c r="G82" s="30"/>
      <c r="H82" s="24"/>
      <c r="I82" s="63" t="s">
        <v>247</v>
      </c>
      <c r="J82" s="42"/>
      <c r="K82" s="43"/>
      <c r="L82" s="42"/>
      <c r="M82" s="43"/>
      <c r="N82" s="24" t="s">
        <v>35</v>
      </c>
      <c r="O82" s="280"/>
      <c r="P82" s="216"/>
      <c r="Q82" s="195"/>
      <c r="R82" s="195"/>
      <c r="S82" s="195"/>
      <c r="T82" s="31"/>
      <c r="U82" s="195"/>
      <c r="V82" s="195"/>
      <c r="W82" s="195"/>
      <c r="X82" s="194"/>
      <c r="Y82" s="195">
        <f>IF(X82="","",DATEDIF(X82,'様式 A-1'!$G$2,"Y"))</f>
      </c>
      <c r="Z82" s="31"/>
      <c r="AA82" s="195"/>
      <c r="AB82" s="196"/>
      <c r="AC82" s="196"/>
      <c r="AD82" s="196"/>
      <c r="AE82" s="196"/>
      <c r="AF82" s="196"/>
      <c r="AG82" s="196"/>
      <c r="AH82" s="196"/>
      <c r="AI82" s="272"/>
      <c r="AJ82" s="86">
        <f t="shared" si="9"/>
        <v>0</v>
      </c>
      <c r="AK82" s="65">
        <f t="shared" si="2"/>
        <v>0</v>
      </c>
      <c r="AL82" s="65">
        <f t="shared" si="8"/>
        <v>0</v>
      </c>
    </row>
    <row r="83" spans="1:38" ht="24" customHeight="1">
      <c r="A83" s="24">
        <f>IF('様式 A-1'!$AL$1="","",'様式 A-1'!$AL$1)</f>
      </c>
      <c r="B83" s="63"/>
      <c r="C83" s="64">
        <f t="shared" si="6"/>
      </c>
      <c r="D83" s="64">
        <f t="shared" si="7"/>
      </c>
      <c r="E83" s="30">
        <f>'様式 A-1'!$D$7</f>
        <v>0</v>
      </c>
      <c r="F83" s="30" t="e">
        <f>'様式 WA-1（集計作業用）'!$D$6</f>
        <v>#N/A</v>
      </c>
      <c r="G83" s="30"/>
      <c r="H83" s="24"/>
      <c r="I83" s="63" t="s">
        <v>248</v>
      </c>
      <c r="J83" s="42"/>
      <c r="K83" s="43"/>
      <c r="L83" s="42"/>
      <c r="M83" s="43"/>
      <c r="N83" s="24" t="s">
        <v>35</v>
      </c>
      <c r="O83" s="280"/>
      <c r="P83" s="216"/>
      <c r="Q83" s="195"/>
      <c r="R83" s="195"/>
      <c r="S83" s="195"/>
      <c r="T83" s="31"/>
      <c r="U83" s="195"/>
      <c r="V83" s="195"/>
      <c r="W83" s="195"/>
      <c r="X83" s="194"/>
      <c r="Y83" s="195">
        <f>IF(X83="","",DATEDIF(X83,'様式 A-1'!$G$2,"Y"))</f>
      </c>
      <c r="Z83" s="31"/>
      <c r="AA83" s="195"/>
      <c r="AB83" s="196"/>
      <c r="AC83" s="196"/>
      <c r="AD83" s="196"/>
      <c r="AE83" s="196"/>
      <c r="AF83" s="196"/>
      <c r="AG83" s="196"/>
      <c r="AH83" s="196"/>
      <c r="AI83" s="272"/>
      <c r="AJ83" s="86">
        <f t="shared" si="9"/>
        <v>0</v>
      </c>
      <c r="AK83" s="65">
        <f t="shared" si="2"/>
        <v>0</v>
      </c>
      <c r="AL83" s="65">
        <f t="shared" si="8"/>
        <v>0</v>
      </c>
    </row>
    <row r="84" spans="1:38" ht="24" customHeight="1">
      <c r="A84" s="24">
        <f>IF('様式 A-1'!$AL$1="","",'様式 A-1'!$AL$1)</f>
      </c>
      <c r="B84" s="63"/>
      <c r="C84" s="64">
        <f t="shared" si="6"/>
      </c>
      <c r="D84" s="64">
        <f t="shared" si="7"/>
      </c>
      <c r="E84" s="30">
        <f>'様式 A-1'!$D$7</f>
        <v>0</v>
      </c>
      <c r="F84" s="30" t="e">
        <f>'様式 WA-1（集計作業用）'!$D$6</f>
        <v>#N/A</v>
      </c>
      <c r="G84" s="30"/>
      <c r="H84" s="24"/>
      <c r="I84" s="63" t="s">
        <v>249</v>
      </c>
      <c r="J84" s="42"/>
      <c r="K84" s="43"/>
      <c r="L84" s="42"/>
      <c r="M84" s="43"/>
      <c r="N84" s="24" t="s">
        <v>35</v>
      </c>
      <c r="O84" s="280"/>
      <c r="P84" s="216"/>
      <c r="Q84" s="195"/>
      <c r="R84" s="195"/>
      <c r="S84" s="195"/>
      <c r="T84" s="31"/>
      <c r="U84" s="195"/>
      <c r="V84" s="195"/>
      <c r="W84" s="195"/>
      <c r="X84" s="194"/>
      <c r="Y84" s="195">
        <f>IF(X84="","",DATEDIF(X84,'様式 A-1'!$G$2,"Y"))</f>
      </c>
      <c r="Z84" s="31"/>
      <c r="AA84" s="195"/>
      <c r="AB84" s="196"/>
      <c r="AC84" s="196"/>
      <c r="AD84" s="196"/>
      <c r="AE84" s="196"/>
      <c r="AF84" s="196"/>
      <c r="AG84" s="196"/>
      <c r="AH84" s="196"/>
      <c r="AI84" s="272"/>
      <c r="AJ84" s="86">
        <f t="shared" si="9"/>
        <v>0</v>
      </c>
      <c r="AK84" s="65">
        <f t="shared" si="2"/>
        <v>0</v>
      </c>
      <c r="AL84" s="65">
        <f t="shared" si="8"/>
        <v>0</v>
      </c>
    </row>
    <row r="85" spans="1:38" ht="24" customHeight="1">
      <c r="A85" s="24">
        <f>IF('様式 A-1'!$AL$1="","",'様式 A-1'!$AL$1)</f>
      </c>
      <c r="B85" s="63"/>
      <c r="C85" s="64">
        <f t="shared" si="6"/>
      </c>
      <c r="D85" s="64">
        <f t="shared" si="7"/>
      </c>
      <c r="E85" s="30">
        <f>'様式 A-1'!$D$7</f>
        <v>0</v>
      </c>
      <c r="F85" s="30" t="e">
        <f>'様式 WA-1（集計作業用）'!$D$6</f>
        <v>#N/A</v>
      </c>
      <c r="G85" s="30"/>
      <c r="H85" s="24"/>
      <c r="I85" s="63" t="s">
        <v>250</v>
      </c>
      <c r="J85" s="42"/>
      <c r="K85" s="43"/>
      <c r="L85" s="42"/>
      <c r="M85" s="43"/>
      <c r="N85" s="24" t="s">
        <v>35</v>
      </c>
      <c r="O85" s="280"/>
      <c r="P85" s="216"/>
      <c r="Q85" s="195"/>
      <c r="R85" s="195"/>
      <c r="S85" s="195"/>
      <c r="T85" s="31"/>
      <c r="U85" s="195"/>
      <c r="V85" s="195"/>
      <c r="W85" s="195"/>
      <c r="X85" s="194"/>
      <c r="Y85" s="195">
        <f>IF(X85="","",DATEDIF(X85,'様式 A-1'!$G$2,"Y"))</f>
      </c>
      <c r="Z85" s="31"/>
      <c r="AA85" s="195"/>
      <c r="AB85" s="196"/>
      <c r="AC85" s="196"/>
      <c r="AD85" s="196"/>
      <c r="AE85" s="196"/>
      <c r="AF85" s="196"/>
      <c r="AG85" s="196"/>
      <c r="AH85" s="196"/>
      <c r="AI85" s="272"/>
      <c r="AJ85" s="86">
        <f t="shared" si="9"/>
        <v>0</v>
      </c>
      <c r="AK85" s="65">
        <f t="shared" si="2"/>
        <v>0</v>
      </c>
      <c r="AL85" s="65">
        <f t="shared" si="8"/>
        <v>0</v>
      </c>
    </row>
    <row r="86" spans="1:38" ht="24" customHeight="1">
      <c r="A86" s="24">
        <f>IF('様式 A-1'!$AL$1="","",'様式 A-1'!$AL$1)</f>
      </c>
      <c r="B86" s="63"/>
      <c r="C86" s="64">
        <f t="shared" si="6"/>
      </c>
      <c r="D86" s="64">
        <f t="shared" si="7"/>
      </c>
      <c r="E86" s="30">
        <f>'様式 A-1'!$D$7</f>
        <v>0</v>
      </c>
      <c r="F86" s="30" t="e">
        <f>'様式 WA-1（集計作業用）'!$D$6</f>
        <v>#N/A</v>
      </c>
      <c r="G86" s="30"/>
      <c r="H86" s="24"/>
      <c r="I86" s="63" t="s">
        <v>251</v>
      </c>
      <c r="J86" s="42"/>
      <c r="K86" s="43"/>
      <c r="L86" s="42"/>
      <c r="M86" s="43"/>
      <c r="N86" s="24" t="s">
        <v>35</v>
      </c>
      <c r="O86" s="280"/>
      <c r="P86" s="216"/>
      <c r="Q86" s="195"/>
      <c r="R86" s="195"/>
      <c r="S86" s="195"/>
      <c r="T86" s="31"/>
      <c r="U86" s="195"/>
      <c r="V86" s="195"/>
      <c r="W86" s="195"/>
      <c r="X86" s="194"/>
      <c r="Y86" s="195">
        <f>IF(X86="","",DATEDIF(X86,'様式 A-1'!$G$2,"Y"))</f>
      </c>
      <c r="Z86" s="31"/>
      <c r="AA86" s="195"/>
      <c r="AB86" s="196"/>
      <c r="AC86" s="196"/>
      <c r="AD86" s="196"/>
      <c r="AE86" s="196"/>
      <c r="AF86" s="196"/>
      <c r="AG86" s="196"/>
      <c r="AH86" s="196"/>
      <c r="AI86" s="272"/>
      <c r="AJ86" s="86">
        <f t="shared" si="9"/>
        <v>0</v>
      </c>
      <c r="AK86" s="65">
        <f t="shared" si="2"/>
        <v>0</v>
      </c>
      <c r="AL86" s="65">
        <f t="shared" si="8"/>
        <v>0</v>
      </c>
    </row>
    <row r="87" spans="1:38" ht="24" customHeight="1">
      <c r="A87" s="24">
        <f>IF('様式 A-1'!$AL$1="","",'様式 A-1'!$AL$1)</f>
      </c>
      <c r="B87" s="63"/>
      <c r="C87" s="64">
        <f t="shared" si="6"/>
      </c>
      <c r="D87" s="64">
        <f t="shared" si="7"/>
      </c>
      <c r="E87" s="30">
        <f>'様式 A-1'!$D$7</f>
        <v>0</v>
      </c>
      <c r="F87" s="30" t="e">
        <f>'様式 WA-1（集計作業用）'!$D$6</f>
        <v>#N/A</v>
      </c>
      <c r="G87" s="30"/>
      <c r="H87" s="24"/>
      <c r="I87" s="63" t="s">
        <v>252</v>
      </c>
      <c r="J87" s="42"/>
      <c r="K87" s="43"/>
      <c r="L87" s="42"/>
      <c r="M87" s="43"/>
      <c r="N87" s="24" t="s">
        <v>35</v>
      </c>
      <c r="O87" s="280"/>
      <c r="P87" s="216"/>
      <c r="Q87" s="195"/>
      <c r="R87" s="195"/>
      <c r="S87" s="195"/>
      <c r="T87" s="31"/>
      <c r="U87" s="195"/>
      <c r="V87" s="195"/>
      <c r="W87" s="195"/>
      <c r="X87" s="194"/>
      <c r="Y87" s="195">
        <f>IF(X87="","",DATEDIF(X87,'様式 A-1'!$G$2,"Y"))</f>
      </c>
      <c r="Z87" s="31"/>
      <c r="AA87" s="195"/>
      <c r="AB87" s="196"/>
      <c r="AC87" s="196"/>
      <c r="AD87" s="196"/>
      <c r="AE87" s="196"/>
      <c r="AF87" s="196"/>
      <c r="AG87" s="196"/>
      <c r="AH87" s="196"/>
      <c r="AI87" s="272"/>
      <c r="AJ87" s="86">
        <f t="shared" si="9"/>
        <v>0</v>
      </c>
      <c r="AK87" s="65">
        <f t="shared" si="2"/>
        <v>0</v>
      </c>
      <c r="AL87" s="65">
        <f t="shared" si="8"/>
        <v>0</v>
      </c>
    </row>
    <row r="88" spans="1:38" ht="24" customHeight="1">
      <c r="A88" s="24">
        <f>IF('様式 A-1'!$AL$1="","",'様式 A-1'!$AL$1)</f>
      </c>
      <c r="B88" s="63"/>
      <c r="C88" s="64">
        <f t="shared" si="6"/>
      </c>
      <c r="D88" s="64">
        <f t="shared" si="7"/>
      </c>
      <c r="E88" s="30">
        <f>'様式 A-1'!$D$7</f>
        <v>0</v>
      </c>
      <c r="F88" s="30" t="e">
        <f>'様式 WA-1（集計作業用）'!$D$6</f>
        <v>#N/A</v>
      </c>
      <c r="G88" s="30"/>
      <c r="H88" s="24"/>
      <c r="I88" s="63" t="s">
        <v>253</v>
      </c>
      <c r="J88" s="42"/>
      <c r="K88" s="43"/>
      <c r="L88" s="42"/>
      <c r="M88" s="43"/>
      <c r="N88" s="24" t="s">
        <v>35</v>
      </c>
      <c r="O88" s="280"/>
      <c r="P88" s="216"/>
      <c r="Q88" s="195"/>
      <c r="R88" s="195"/>
      <c r="S88" s="195"/>
      <c r="T88" s="31"/>
      <c r="U88" s="195"/>
      <c r="V88" s="195"/>
      <c r="W88" s="195"/>
      <c r="X88" s="194"/>
      <c r="Y88" s="195">
        <f>IF(X88="","",DATEDIF(X88,'様式 A-1'!$G$2,"Y"))</f>
      </c>
      <c r="Z88" s="31"/>
      <c r="AA88" s="195"/>
      <c r="AB88" s="196"/>
      <c r="AC88" s="196"/>
      <c r="AD88" s="196"/>
      <c r="AE88" s="196"/>
      <c r="AF88" s="196"/>
      <c r="AG88" s="196"/>
      <c r="AH88" s="196"/>
      <c r="AI88" s="272"/>
      <c r="AJ88" s="86">
        <f t="shared" si="9"/>
        <v>0</v>
      </c>
      <c r="AK88" s="65">
        <f t="shared" si="2"/>
        <v>0</v>
      </c>
      <c r="AL88" s="65">
        <f t="shared" si="8"/>
        <v>0</v>
      </c>
    </row>
    <row r="89" spans="1:38" ht="24" customHeight="1">
      <c r="A89" s="24">
        <f>IF('様式 A-1'!$AL$1="","",'様式 A-1'!$AL$1)</f>
      </c>
      <c r="B89" s="63"/>
      <c r="C89" s="64">
        <f t="shared" si="6"/>
      </c>
      <c r="D89" s="64">
        <f t="shared" si="7"/>
      </c>
      <c r="E89" s="30">
        <f>'様式 A-1'!$D$7</f>
        <v>0</v>
      </c>
      <c r="F89" s="30" t="e">
        <f>'様式 WA-1（集計作業用）'!$D$6</f>
        <v>#N/A</v>
      </c>
      <c r="G89" s="30"/>
      <c r="H89" s="24"/>
      <c r="I89" s="63" t="s">
        <v>254</v>
      </c>
      <c r="J89" s="42"/>
      <c r="K89" s="43"/>
      <c r="L89" s="42"/>
      <c r="M89" s="43"/>
      <c r="N89" s="24" t="s">
        <v>35</v>
      </c>
      <c r="O89" s="280"/>
      <c r="P89" s="216"/>
      <c r="Q89" s="195"/>
      <c r="R89" s="195"/>
      <c r="S89" s="195"/>
      <c r="T89" s="31"/>
      <c r="U89" s="195"/>
      <c r="V89" s="195"/>
      <c r="W89" s="195"/>
      <c r="X89" s="194"/>
      <c r="Y89" s="195">
        <f>IF(X89="","",DATEDIF(X89,'様式 A-1'!$G$2,"Y"))</f>
      </c>
      <c r="Z89" s="31"/>
      <c r="AA89" s="195"/>
      <c r="AB89" s="196"/>
      <c r="AC89" s="196"/>
      <c r="AD89" s="196"/>
      <c r="AE89" s="196"/>
      <c r="AF89" s="196"/>
      <c r="AG89" s="196"/>
      <c r="AH89" s="196"/>
      <c r="AI89" s="272"/>
      <c r="AJ89" s="86">
        <f t="shared" si="9"/>
        <v>0</v>
      </c>
      <c r="AK89" s="65">
        <f t="shared" si="2"/>
        <v>0</v>
      </c>
      <c r="AL89" s="65">
        <f t="shared" si="8"/>
        <v>0</v>
      </c>
    </row>
    <row r="90" spans="1:38" ht="24" customHeight="1">
      <c r="A90" s="24">
        <f>IF('様式 A-1'!$AL$1="","",'様式 A-1'!$AL$1)</f>
      </c>
      <c r="B90" s="63"/>
      <c r="C90" s="64">
        <f t="shared" si="4"/>
      </c>
      <c r="D90" s="64">
        <f t="shared" si="1"/>
      </c>
      <c r="E90" s="30">
        <f>'様式 A-1'!$D$7</f>
        <v>0</v>
      </c>
      <c r="F90" s="30" t="e">
        <f>'様式 WA-1（集計作業用）'!$D$6</f>
        <v>#N/A</v>
      </c>
      <c r="G90" s="30"/>
      <c r="H90" s="24"/>
      <c r="I90" s="63" t="s">
        <v>541</v>
      </c>
      <c r="J90" s="42"/>
      <c r="K90" s="43"/>
      <c r="L90" s="42"/>
      <c r="M90" s="43"/>
      <c r="N90" s="24" t="s">
        <v>35</v>
      </c>
      <c r="O90" s="280"/>
      <c r="P90" s="216"/>
      <c r="Q90" s="195"/>
      <c r="R90" s="195"/>
      <c r="S90" s="195"/>
      <c r="T90" s="31"/>
      <c r="U90" s="195"/>
      <c r="V90" s="195"/>
      <c r="W90" s="195"/>
      <c r="X90" s="194"/>
      <c r="Y90" s="195">
        <f>IF(X90="","",DATEDIF(X90,'様式 A-1'!$G$2,"Y"))</f>
      </c>
      <c r="Z90" s="31"/>
      <c r="AA90" s="195"/>
      <c r="AB90" s="196"/>
      <c r="AC90" s="196"/>
      <c r="AD90" s="196"/>
      <c r="AE90" s="196"/>
      <c r="AF90" s="196"/>
      <c r="AG90" s="196"/>
      <c r="AH90" s="196"/>
      <c r="AI90" s="272"/>
      <c r="AJ90" s="86">
        <f t="shared" si="9"/>
        <v>0</v>
      </c>
      <c r="AK90" s="65">
        <f t="shared" si="2"/>
        <v>0</v>
      </c>
      <c r="AL90" s="65">
        <f t="shared" si="3"/>
        <v>0</v>
      </c>
    </row>
    <row r="91" spans="1:38" ht="24" customHeight="1">
      <c r="A91" s="24">
        <f>IF('様式 A-1'!$AL$1="","",'様式 A-1'!$AL$1)</f>
      </c>
      <c r="B91" s="63"/>
      <c r="C91" s="64">
        <f t="shared" si="4"/>
      </c>
      <c r="D91" s="64">
        <f t="shared" si="1"/>
      </c>
      <c r="E91" s="30">
        <f>'様式 A-1'!$D$7</f>
        <v>0</v>
      </c>
      <c r="F91" s="30" t="e">
        <f>'様式 WA-1（集計作業用）'!$D$6</f>
        <v>#N/A</v>
      </c>
      <c r="G91" s="30"/>
      <c r="H91" s="24"/>
      <c r="I91" s="63" t="s">
        <v>542</v>
      </c>
      <c r="J91" s="42"/>
      <c r="K91" s="43"/>
      <c r="L91" s="42"/>
      <c r="M91" s="43"/>
      <c r="N91" s="24" t="s">
        <v>35</v>
      </c>
      <c r="O91" s="280"/>
      <c r="P91" s="216"/>
      <c r="Q91" s="195"/>
      <c r="R91" s="195"/>
      <c r="S91" s="195"/>
      <c r="T91" s="31"/>
      <c r="U91" s="195"/>
      <c r="V91" s="195"/>
      <c r="W91" s="195"/>
      <c r="X91" s="194"/>
      <c r="Y91" s="195">
        <f>IF(X91="","",DATEDIF(X91,'様式 A-1'!$G$2,"Y"))</f>
      </c>
      <c r="Z91" s="31"/>
      <c r="AA91" s="195"/>
      <c r="AB91" s="196"/>
      <c r="AC91" s="196"/>
      <c r="AD91" s="196"/>
      <c r="AE91" s="196"/>
      <c r="AF91" s="196"/>
      <c r="AG91" s="196"/>
      <c r="AH91" s="196"/>
      <c r="AI91" s="272"/>
      <c r="AJ91" s="86">
        <f t="shared" si="9"/>
        <v>0</v>
      </c>
      <c r="AK91" s="65">
        <f t="shared" si="2"/>
        <v>0</v>
      </c>
      <c r="AL91" s="65">
        <f t="shared" si="3"/>
        <v>0</v>
      </c>
    </row>
    <row r="92" spans="1:38" ht="24" customHeight="1">
      <c r="A92" s="24">
        <f>IF('様式 A-1'!$AL$1="","",'様式 A-1'!$AL$1)</f>
      </c>
      <c r="B92" s="63"/>
      <c r="C92" s="64">
        <f t="shared" si="4"/>
      </c>
      <c r="D92" s="64">
        <f t="shared" si="1"/>
      </c>
      <c r="E92" s="30">
        <f>'様式 A-1'!$D$7</f>
        <v>0</v>
      </c>
      <c r="F92" s="30" t="e">
        <f>'様式 WA-1（集計作業用）'!$D$6</f>
        <v>#N/A</v>
      </c>
      <c r="G92" s="30"/>
      <c r="H92" s="24"/>
      <c r="I92" s="63" t="s">
        <v>543</v>
      </c>
      <c r="J92" s="42"/>
      <c r="K92" s="43"/>
      <c r="L92" s="42"/>
      <c r="M92" s="43"/>
      <c r="N92" s="24" t="s">
        <v>35</v>
      </c>
      <c r="O92" s="280"/>
      <c r="P92" s="216"/>
      <c r="Q92" s="195"/>
      <c r="R92" s="195"/>
      <c r="S92" s="195"/>
      <c r="T92" s="31"/>
      <c r="U92" s="195"/>
      <c r="V92" s="195"/>
      <c r="W92" s="195"/>
      <c r="X92" s="194"/>
      <c r="Y92" s="195">
        <f>IF(X92="","",DATEDIF(X92,'様式 A-1'!$G$2,"Y"))</f>
      </c>
      <c r="Z92" s="31"/>
      <c r="AA92" s="195"/>
      <c r="AB92" s="196"/>
      <c r="AC92" s="196"/>
      <c r="AD92" s="196"/>
      <c r="AE92" s="196"/>
      <c r="AF92" s="196"/>
      <c r="AG92" s="196"/>
      <c r="AH92" s="196"/>
      <c r="AI92" s="272"/>
      <c r="AJ92" s="86">
        <f t="shared" si="9"/>
        <v>0</v>
      </c>
      <c r="AK92" s="65">
        <f t="shared" si="2"/>
        <v>0</v>
      </c>
      <c r="AL92" s="65">
        <f t="shared" si="3"/>
        <v>0</v>
      </c>
    </row>
    <row r="93" spans="1:38" ht="24" customHeight="1">
      <c r="A93" s="24">
        <f>IF('様式 A-1'!$AL$1="","",'様式 A-1'!$AL$1)</f>
      </c>
      <c r="B93" s="63"/>
      <c r="C93" s="64">
        <f t="shared" si="4"/>
      </c>
      <c r="D93" s="64">
        <f t="shared" si="1"/>
      </c>
      <c r="E93" s="30">
        <f>'様式 A-1'!$D$7</f>
        <v>0</v>
      </c>
      <c r="F93" s="30" t="e">
        <f>'様式 WA-1（集計作業用）'!$D$6</f>
        <v>#N/A</v>
      </c>
      <c r="G93" s="30"/>
      <c r="H93" s="24"/>
      <c r="I93" s="63" t="s">
        <v>544</v>
      </c>
      <c r="J93" s="42"/>
      <c r="K93" s="43"/>
      <c r="L93" s="42"/>
      <c r="M93" s="43"/>
      <c r="N93" s="24" t="s">
        <v>35</v>
      </c>
      <c r="O93" s="280"/>
      <c r="P93" s="216"/>
      <c r="Q93" s="195"/>
      <c r="R93" s="195"/>
      <c r="S93" s="195"/>
      <c r="T93" s="31"/>
      <c r="U93" s="195"/>
      <c r="V93" s="195"/>
      <c r="W93" s="195"/>
      <c r="X93" s="194"/>
      <c r="Y93" s="195">
        <f>IF(X93="","",DATEDIF(X93,'様式 A-1'!$G$2,"Y"))</f>
      </c>
      <c r="Z93" s="31"/>
      <c r="AA93" s="195"/>
      <c r="AB93" s="196"/>
      <c r="AC93" s="196"/>
      <c r="AD93" s="196"/>
      <c r="AE93" s="196"/>
      <c r="AF93" s="196"/>
      <c r="AG93" s="196"/>
      <c r="AH93" s="196"/>
      <c r="AI93" s="272"/>
      <c r="AJ93" s="86">
        <f t="shared" si="9"/>
        <v>0</v>
      </c>
      <c r="AK93" s="65">
        <f t="shared" si="2"/>
        <v>0</v>
      </c>
      <c r="AL93" s="65">
        <f t="shared" si="3"/>
        <v>0</v>
      </c>
    </row>
    <row r="94" spans="1:38" ht="24" customHeight="1">
      <c r="A94" s="24">
        <f>IF('様式 A-1'!$AL$1="","",'様式 A-1'!$AL$1)</f>
      </c>
      <c r="B94" s="63"/>
      <c r="C94" s="64">
        <f t="shared" si="4"/>
      </c>
      <c r="D94" s="64">
        <f t="shared" si="1"/>
      </c>
      <c r="E94" s="30">
        <f>'様式 A-1'!$D$7</f>
        <v>0</v>
      </c>
      <c r="F94" s="30" t="e">
        <f>'様式 WA-1（集計作業用）'!$D$6</f>
        <v>#N/A</v>
      </c>
      <c r="G94" s="30"/>
      <c r="H94" s="24"/>
      <c r="I94" s="63" t="s">
        <v>545</v>
      </c>
      <c r="J94" s="42"/>
      <c r="K94" s="43"/>
      <c r="L94" s="42"/>
      <c r="M94" s="43"/>
      <c r="N94" s="24" t="s">
        <v>35</v>
      </c>
      <c r="O94" s="280"/>
      <c r="P94" s="216"/>
      <c r="Q94" s="195"/>
      <c r="R94" s="195"/>
      <c r="S94" s="195"/>
      <c r="T94" s="31"/>
      <c r="U94" s="195"/>
      <c r="V94" s="195"/>
      <c r="W94" s="195"/>
      <c r="X94" s="194"/>
      <c r="Y94" s="195">
        <f>IF(X94="","",DATEDIF(X94,'様式 A-1'!$G$2,"Y"))</f>
      </c>
      <c r="Z94" s="31"/>
      <c r="AA94" s="195"/>
      <c r="AB94" s="196"/>
      <c r="AC94" s="196"/>
      <c r="AD94" s="196"/>
      <c r="AE94" s="196"/>
      <c r="AF94" s="196"/>
      <c r="AG94" s="196"/>
      <c r="AH94" s="196"/>
      <c r="AI94" s="272"/>
      <c r="AJ94" s="86">
        <f t="shared" si="9"/>
        <v>0</v>
      </c>
      <c r="AK94" s="65">
        <f t="shared" si="2"/>
        <v>0</v>
      </c>
      <c r="AL94" s="65">
        <f t="shared" si="3"/>
        <v>0</v>
      </c>
    </row>
    <row r="95" spans="1:38" ht="24" customHeight="1">
      <c r="A95" s="24">
        <f>IF('様式 A-1'!$AL$1="","",'様式 A-1'!$AL$1)</f>
      </c>
      <c r="B95" s="63"/>
      <c r="C95" s="64">
        <f t="shared" si="4"/>
      </c>
      <c r="D95" s="64">
        <f t="shared" si="1"/>
      </c>
      <c r="E95" s="30">
        <f>'様式 A-1'!$D$7</f>
        <v>0</v>
      </c>
      <c r="F95" s="30" t="e">
        <f>'様式 WA-1（集計作業用）'!$D$6</f>
        <v>#N/A</v>
      </c>
      <c r="G95" s="30"/>
      <c r="H95" s="24"/>
      <c r="I95" s="63" t="s">
        <v>546</v>
      </c>
      <c r="J95" s="42"/>
      <c r="K95" s="43"/>
      <c r="L95" s="42"/>
      <c r="M95" s="43"/>
      <c r="N95" s="24" t="s">
        <v>35</v>
      </c>
      <c r="O95" s="280"/>
      <c r="P95" s="216"/>
      <c r="Q95" s="195"/>
      <c r="R95" s="195"/>
      <c r="S95" s="195"/>
      <c r="T95" s="31"/>
      <c r="U95" s="195"/>
      <c r="V95" s="195"/>
      <c r="W95" s="195"/>
      <c r="X95" s="194"/>
      <c r="Y95" s="195">
        <f>IF(X95="","",DATEDIF(X95,'様式 A-1'!$G$2,"Y"))</f>
      </c>
      <c r="Z95" s="31"/>
      <c r="AA95" s="195"/>
      <c r="AB95" s="196"/>
      <c r="AC95" s="196"/>
      <c r="AD95" s="196"/>
      <c r="AE95" s="196"/>
      <c r="AF95" s="196"/>
      <c r="AG95" s="196"/>
      <c r="AH95" s="196"/>
      <c r="AI95" s="272"/>
      <c r="AJ95" s="86">
        <f t="shared" si="9"/>
        <v>0</v>
      </c>
      <c r="AK95" s="65">
        <f t="shared" si="2"/>
        <v>0</v>
      </c>
      <c r="AL95" s="65">
        <f t="shared" si="3"/>
        <v>0</v>
      </c>
    </row>
    <row r="96" spans="1:38" ht="24" customHeight="1">
      <c r="A96" s="24">
        <f>IF('様式 A-1'!$AL$1="","",'様式 A-1'!$AL$1)</f>
      </c>
      <c r="B96" s="63"/>
      <c r="C96" s="64">
        <f t="shared" si="4"/>
      </c>
      <c r="D96" s="64">
        <f t="shared" si="1"/>
      </c>
      <c r="E96" s="30">
        <f>'様式 A-1'!$D$7</f>
        <v>0</v>
      </c>
      <c r="F96" s="30" t="e">
        <f>'様式 WA-1（集計作業用）'!$D$6</f>
        <v>#N/A</v>
      </c>
      <c r="G96" s="30"/>
      <c r="H96" s="24"/>
      <c r="I96" s="63" t="s">
        <v>547</v>
      </c>
      <c r="J96" s="42"/>
      <c r="K96" s="43"/>
      <c r="L96" s="42"/>
      <c r="M96" s="43"/>
      <c r="N96" s="24" t="s">
        <v>35</v>
      </c>
      <c r="O96" s="280"/>
      <c r="P96" s="216"/>
      <c r="Q96" s="195"/>
      <c r="R96" s="195"/>
      <c r="S96" s="195"/>
      <c r="T96" s="31"/>
      <c r="U96" s="195"/>
      <c r="V96" s="195"/>
      <c r="W96" s="195"/>
      <c r="X96" s="194"/>
      <c r="Y96" s="195">
        <f>IF(X96="","",DATEDIF(X96,'様式 A-1'!$G$2,"Y"))</f>
      </c>
      <c r="Z96" s="31"/>
      <c r="AA96" s="195"/>
      <c r="AB96" s="196"/>
      <c r="AC96" s="196"/>
      <c r="AD96" s="196"/>
      <c r="AE96" s="196"/>
      <c r="AF96" s="196"/>
      <c r="AG96" s="196"/>
      <c r="AH96" s="196"/>
      <c r="AI96" s="272"/>
      <c r="AJ96" s="86">
        <f t="shared" si="9"/>
        <v>0</v>
      </c>
      <c r="AK96" s="65">
        <f t="shared" si="2"/>
        <v>0</v>
      </c>
      <c r="AL96" s="65">
        <f t="shared" si="3"/>
        <v>0</v>
      </c>
    </row>
    <row r="97" spans="1:38" ht="24" customHeight="1">
      <c r="A97" s="24">
        <f>IF('様式 A-1'!$AL$1="","",'様式 A-1'!$AL$1)</f>
      </c>
      <c r="B97" s="63"/>
      <c r="C97" s="64">
        <f t="shared" si="4"/>
      </c>
      <c r="D97" s="64">
        <f t="shared" si="1"/>
      </c>
      <c r="E97" s="30">
        <f>'様式 A-1'!$D$7</f>
        <v>0</v>
      </c>
      <c r="F97" s="30" t="e">
        <f>'様式 WA-1（集計作業用）'!$D$6</f>
        <v>#N/A</v>
      </c>
      <c r="G97" s="30"/>
      <c r="H97" s="24"/>
      <c r="I97" s="63" t="s">
        <v>548</v>
      </c>
      <c r="J97" s="42"/>
      <c r="K97" s="43"/>
      <c r="L97" s="42"/>
      <c r="M97" s="43"/>
      <c r="N97" s="24" t="s">
        <v>35</v>
      </c>
      <c r="O97" s="280"/>
      <c r="P97" s="216"/>
      <c r="Q97" s="195"/>
      <c r="R97" s="195"/>
      <c r="S97" s="195"/>
      <c r="T97" s="31"/>
      <c r="U97" s="195"/>
      <c r="V97" s="195"/>
      <c r="W97" s="195"/>
      <c r="X97" s="194"/>
      <c r="Y97" s="195">
        <f>IF(X97="","",DATEDIF(X97,'様式 A-1'!$G$2,"Y"))</f>
      </c>
      <c r="Z97" s="31"/>
      <c r="AA97" s="195"/>
      <c r="AB97" s="196"/>
      <c r="AC97" s="196"/>
      <c r="AD97" s="196"/>
      <c r="AE97" s="196"/>
      <c r="AF97" s="196"/>
      <c r="AG97" s="196"/>
      <c r="AH97" s="196"/>
      <c r="AI97" s="272"/>
      <c r="AJ97" s="86">
        <f t="shared" si="9"/>
        <v>0</v>
      </c>
      <c r="AK97" s="65">
        <f t="shared" si="2"/>
        <v>0</v>
      </c>
      <c r="AL97" s="65">
        <f t="shared" si="3"/>
        <v>0</v>
      </c>
    </row>
    <row r="98" spans="1:38" ht="24" customHeight="1">
      <c r="A98" s="24">
        <f>IF('様式 A-1'!$AL$1="","",'様式 A-1'!$AL$1)</f>
      </c>
      <c r="B98" s="63"/>
      <c r="C98" s="64">
        <f t="shared" si="4"/>
      </c>
      <c r="D98" s="64">
        <f t="shared" si="1"/>
      </c>
      <c r="E98" s="30">
        <f>'様式 A-1'!$D$7</f>
        <v>0</v>
      </c>
      <c r="F98" s="30" t="e">
        <f>'様式 WA-1（集計作業用）'!$D$6</f>
        <v>#N/A</v>
      </c>
      <c r="G98" s="30"/>
      <c r="H98" s="24"/>
      <c r="I98" s="63" t="s">
        <v>549</v>
      </c>
      <c r="J98" s="42"/>
      <c r="K98" s="43"/>
      <c r="L98" s="42"/>
      <c r="M98" s="43"/>
      <c r="N98" s="24" t="s">
        <v>35</v>
      </c>
      <c r="O98" s="280"/>
      <c r="P98" s="216"/>
      <c r="Q98" s="195"/>
      <c r="R98" s="195"/>
      <c r="S98" s="195"/>
      <c r="T98" s="31"/>
      <c r="U98" s="195"/>
      <c r="V98" s="195"/>
      <c r="W98" s="195"/>
      <c r="X98" s="194"/>
      <c r="Y98" s="195">
        <f>IF(X98="","",DATEDIF(X98,'様式 A-1'!$G$2,"Y"))</f>
      </c>
      <c r="Z98" s="31"/>
      <c r="AA98" s="195"/>
      <c r="AB98" s="196"/>
      <c r="AC98" s="196"/>
      <c r="AD98" s="196"/>
      <c r="AE98" s="196"/>
      <c r="AF98" s="196"/>
      <c r="AG98" s="196"/>
      <c r="AH98" s="196"/>
      <c r="AI98" s="272"/>
      <c r="AJ98" s="86">
        <f t="shared" si="9"/>
        <v>0</v>
      </c>
      <c r="AK98" s="65">
        <f t="shared" si="2"/>
        <v>0</v>
      </c>
      <c r="AL98" s="65">
        <f t="shared" si="3"/>
        <v>0</v>
      </c>
    </row>
    <row r="99" spans="1:38" ht="24" customHeight="1">
      <c r="A99" s="24">
        <f>IF('様式 A-1'!$AL$1="","",'様式 A-1'!$AL$1)</f>
      </c>
      <c r="B99" s="63"/>
      <c r="C99" s="64">
        <f t="shared" si="4"/>
      </c>
      <c r="D99" s="64">
        <f t="shared" si="1"/>
      </c>
      <c r="E99" s="30">
        <f>'様式 A-1'!$D$7</f>
        <v>0</v>
      </c>
      <c r="F99" s="30" t="e">
        <f>'様式 WA-1（集計作業用）'!$D$6</f>
        <v>#N/A</v>
      </c>
      <c r="G99" s="30"/>
      <c r="H99" s="24"/>
      <c r="I99" s="63" t="s">
        <v>550</v>
      </c>
      <c r="J99" s="42"/>
      <c r="K99" s="43"/>
      <c r="L99" s="42"/>
      <c r="M99" s="43"/>
      <c r="N99" s="24" t="s">
        <v>35</v>
      </c>
      <c r="O99" s="280"/>
      <c r="P99" s="216"/>
      <c r="Q99" s="195"/>
      <c r="R99" s="195"/>
      <c r="S99" s="195"/>
      <c r="T99" s="31"/>
      <c r="U99" s="195"/>
      <c r="V99" s="195"/>
      <c r="W99" s="195"/>
      <c r="X99" s="194"/>
      <c r="Y99" s="195">
        <f>IF(X99="","",DATEDIF(X99,'様式 A-1'!$G$2,"Y"))</f>
      </c>
      <c r="Z99" s="31"/>
      <c r="AA99" s="195"/>
      <c r="AB99" s="196"/>
      <c r="AC99" s="196"/>
      <c r="AD99" s="196"/>
      <c r="AE99" s="196"/>
      <c r="AF99" s="196"/>
      <c r="AG99" s="196"/>
      <c r="AH99" s="196"/>
      <c r="AI99" s="272"/>
      <c r="AJ99" s="86">
        <f t="shared" si="9"/>
        <v>0</v>
      </c>
      <c r="AK99" s="65">
        <f t="shared" si="2"/>
        <v>0</v>
      </c>
      <c r="AL99" s="65">
        <f t="shared" si="3"/>
        <v>0</v>
      </c>
    </row>
    <row r="100" spans="1:38" ht="24" customHeight="1">
      <c r="A100" s="24">
        <f>IF('様式 A-1'!$AL$1="","",'様式 A-1'!$AL$1)</f>
      </c>
      <c r="B100" s="63"/>
      <c r="C100" s="64">
        <f t="shared" si="4"/>
      </c>
      <c r="D100" s="64">
        <f t="shared" si="1"/>
      </c>
      <c r="E100" s="30">
        <f>'様式 A-1'!$D$7</f>
        <v>0</v>
      </c>
      <c r="F100" s="30" t="e">
        <f>'様式 WA-1（集計作業用）'!$D$6</f>
        <v>#N/A</v>
      </c>
      <c r="G100" s="30"/>
      <c r="H100" s="24"/>
      <c r="I100" s="63" t="s">
        <v>551</v>
      </c>
      <c r="J100" s="42"/>
      <c r="K100" s="43"/>
      <c r="L100" s="42"/>
      <c r="M100" s="43"/>
      <c r="N100" s="24" t="s">
        <v>35</v>
      </c>
      <c r="O100" s="280"/>
      <c r="P100" s="216"/>
      <c r="Q100" s="195"/>
      <c r="R100" s="195"/>
      <c r="S100" s="195"/>
      <c r="T100" s="31"/>
      <c r="U100" s="195"/>
      <c r="V100" s="195"/>
      <c r="W100" s="195"/>
      <c r="X100" s="194"/>
      <c r="Y100" s="195">
        <f>IF(X100="","",DATEDIF(X100,'様式 A-1'!$G$2,"Y"))</f>
      </c>
      <c r="Z100" s="31"/>
      <c r="AA100" s="195"/>
      <c r="AB100" s="196"/>
      <c r="AC100" s="196"/>
      <c r="AD100" s="196"/>
      <c r="AE100" s="196"/>
      <c r="AF100" s="196"/>
      <c r="AG100" s="196"/>
      <c r="AH100" s="196"/>
      <c r="AI100" s="272"/>
      <c r="AJ100" s="86">
        <f t="shared" si="9"/>
        <v>0</v>
      </c>
      <c r="AK100" s="65">
        <f t="shared" si="2"/>
        <v>0</v>
      </c>
      <c r="AL100" s="65">
        <f t="shared" si="3"/>
        <v>0</v>
      </c>
    </row>
    <row r="101" spans="1:38" ht="24" customHeight="1">
      <c r="A101" s="24">
        <f>IF('様式 A-1'!$AL$1="","",'様式 A-1'!$AL$1)</f>
      </c>
      <c r="B101" s="63"/>
      <c r="C101" s="64">
        <f t="shared" si="4"/>
      </c>
      <c r="D101" s="64">
        <f t="shared" si="1"/>
      </c>
      <c r="E101" s="30">
        <f>'様式 A-1'!$D$7</f>
        <v>0</v>
      </c>
      <c r="F101" s="30" t="e">
        <f>'様式 WA-1（集計作業用）'!$D$6</f>
        <v>#N/A</v>
      </c>
      <c r="G101" s="30"/>
      <c r="H101" s="24"/>
      <c r="I101" s="63" t="s">
        <v>552</v>
      </c>
      <c r="J101" s="42"/>
      <c r="K101" s="43"/>
      <c r="L101" s="42"/>
      <c r="M101" s="43"/>
      <c r="N101" s="24" t="s">
        <v>35</v>
      </c>
      <c r="O101" s="280"/>
      <c r="P101" s="216"/>
      <c r="Q101" s="195"/>
      <c r="R101" s="195"/>
      <c r="S101" s="195"/>
      <c r="T101" s="31"/>
      <c r="U101" s="195"/>
      <c r="V101" s="195"/>
      <c r="W101" s="195"/>
      <c r="X101" s="194"/>
      <c r="Y101" s="195">
        <f>IF(X101="","",DATEDIF(X101,'様式 A-1'!$G$2,"Y"))</f>
      </c>
      <c r="Z101" s="31"/>
      <c r="AA101" s="195"/>
      <c r="AB101" s="196"/>
      <c r="AC101" s="196"/>
      <c r="AD101" s="196"/>
      <c r="AE101" s="196"/>
      <c r="AF101" s="196"/>
      <c r="AG101" s="196"/>
      <c r="AH101" s="196"/>
      <c r="AI101" s="272"/>
      <c r="AJ101" s="86">
        <f t="shared" si="9"/>
        <v>0</v>
      </c>
      <c r="AK101" s="65">
        <f t="shared" si="2"/>
        <v>0</v>
      </c>
      <c r="AL101" s="65">
        <f t="shared" si="3"/>
        <v>0</v>
      </c>
    </row>
    <row r="102" spans="1:38" ht="24" customHeight="1">
      <c r="A102" s="24">
        <f>IF('様式 A-1'!$AL$1="","",'様式 A-1'!$AL$1)</f>
      </c>
      <c r="B102" s="63"/>
      <c r="C102" s="64">
        <f t="shared" si="4"/>
      </c>
      <c r="D102" s="64">
        <f t="shared" si="1"/>
      </c>
      <c r="E102" s="30">
        <f>'様式 A-1'!$D$7</f>
        <v>0</v>
      </c>
      <c r="F102" s="30" t="e">
        <f>'様式 WA-1（集計作業用）'!$D$6</f>
        <v>#N/A</v>
      </c>
      <c r="G102" s="30"/>
      <c r="H102" s="24"/>
      <c r="I102" s="63" t="s">
        <v>553</v>
      </c>
      <c r="J102" s="42"/>
      <c r="K102" s="43"/>
      <c r="L102" s="42"/>
      <c r="M102" s="43"/>
      <c r="N102" s="24" t="s">
        <v>35</v>
      </c>
      <c r="O102" s="280"/>
      <c r="P102" s="216"/>
      <c r="Q102" s="195"/>
      <c r="R102" s="195"/>
      <c r="S102" s="195"/>
      <c r="T102" s="31"/>
      <c r="U102" s="195"/>
      <c r="V102" s="195"/>
      <c r="W102" s="195"/>
      <c r="X102" s="194"/>
      <c r="Y102" s="195">
        <f>IF(X102="","",DATEDIF(X102,'様式 A-1'!$G$2,"Y"))</f>
      </c>
      <c r="Z102" s="31"/>
      <c r="AA102" s="195"/>
      <c r="AB102" s="196"/>
      <c r="AC102" s="196"/>
      <c r="AD102" s="196"/>
      <c r="AE102" s="196"/>
      <c r="AF102" s="196"/>
      <c r="AG102" s="196"/>
      <c r="AH102" s="196"/>
      <c r="AI102" s="272"/>
      <c r="AJ102" s="86">
        <f t="shared" si="9"/>
        <v>0</v>
      </c>
      <c r="AK102" s="65">
        <f t="shared" si="2"/>
        <v>0</v>
      </c>
      <c r="AL102" s="65">
        <f t="shared" si="3"/>
        <v>0</v>
      </c>
    </row>
    <row r="103" spans="1:38" ht="24" customHeight="1">
      <c r="A103" s="24">
        <f>IF('様式 A-1'!$AL$1="","",'様式 A-1'!$AL$1)</f>
      </c>
      <c r="B103" s="63"/>
      <c r="C103" s="64">
        <f t="shared" si="4"/>
      </c>
      <c r="D103" s="64">
        <f t="shared" si="1"/>
      </c>
      <c r="E103" s="30">
        <f>'様式 A-1'!$D$7</f>
        <v>0</v>
      </c>
      <c r="F103" s="30" t="e">
        <f>'様式 WA-1（集計作業用）'!$D$6</f>
        <v>#N/A</v>
      </c>
      <c r="G103" s="30"/>
      <c r="H103" s="24"/>
      <c r="I103" s="63" t="s">
        <v>554</v>
      </c>
      <c r="J103" s="42"/>
      <c r="K103" s="43"/>
      <c r="L103" s="42"/>
      <c r="M103" s="43"/>
      <c r="N103" s="24" t="s">
        <v>35</v>
      </c>
      <c r="O103" s="280"/>
      <c r="P103" s="216"/>
      <c r="Q103" s="195"/>
      <c r="R103" s="195"/>
      <c r="S103" s="195"/>
      <c r="T103" s="31"/>
      <c r="U103" s="195"/>
      <c r="V103" s="195"/>
      <c r="W103" s="195"/>
      <c r="X103" s="194"/>
      <c r="Y103" s="195">
        <f>IF(X103="","",DATEDIF(X103,'様式 A-1'!$G$2,"Y"))</f>
      </c>
      <c r="Z103" s="31"/>
      <c r="AA103" s="195"/>
      <c r="AB103" s="196"/>
      <c r="AC103" s="196"/>
      <c r="AD103" s="196"/>
      <c r="AE103" s="196"/>
      <c r="AF103" s="196"/>
      <c r="AG103" s="196"/>
      <c r="AH103" s="196"/>
      <c r="AI103" s="272"/>
      <c r="AJ103" s="86">
        <f t="shared" si="9"/>
        <v>0</v>
      </c>
      <c r="AK103" s="65">
        <f t="shared" si="2"/>
        <v>0</v>
      </c>
      <c r="AL103" s="65">
        <f t="shared" si="3"/>
        <v>0</v>
      </c>
    </row>
    <row r="104" spans="1:38" ht="24" customHeight="1">
      <c r="A104" s="24">
        <f>IF('様式 A-1'!$AL$1="","",'様式 A-1'!$AL$1)</f>
      </c>
      <c r="B104" s="63"/>
      <c r="C104" s="64">
        <f t="shared" si="4"/>
      </c>
      <c r="D104" s="64">
        <f t="shared" si="1"/>
      </c>
      <c r="E104" s="30">
        <f>'様式 A-1'!$D$7</f>
        <v>0</v>
      </c>
      <c r="F104" s="30" t="e">
        <f>'様式 WA-1（集計作業用）'!$D$6</f>
        <v>#N/A</v>
      </c>
      <c r="G104" s="30"/>
      <c r="H104" s="24"/>
      <c r="I104" s="63" t="s">
        <v>555</v>
      </c>
      <c r="J104" s="42"/>
      <c r="K104" s="43"/>
      <c r="L104" s="42"/>
      <c r="M104" s="43"/>
      <c r="N104" s="24" t="s">
        <v>35</v>
      </c>
      <c r="O104" s="280"/>
      <c r="P104" s="216"/>
      <c r="Q104" s="195"/>
      <c r="R104" s="195"/>
      <c r="S104" s="195"/>
      <c r="T104" s="31"/>
      <c r="U104" s="195"/>
      <c r="V104" s="195"/>
      <c r="W104" s="195"/>
      <c r="X104" s="194"/>
      <c r="Y104" s="195">
        <f>IF(X104="","",DATEDIF(X104,'様式 A-1'!$G$2,"Y"))</f>
      </c>
      <c r="Z104" s="31"/>
      <c r="AA104" s="195"/>
      <c r="AB104" s="196"/>
      <c r="AC104" s="196"/>
      <c r="AD104" s="196"/>
      <c r="AE104" s="196"/>
      <c r="AF104" s="196"/>
      <c r="AG104" s="196"/>
      <c r="AH104" s="196"/>
      <c r="AI104" s="272"/>
      <c r="AJ104" s="86">
        <f aca="true" t="shared" si="10" ref="AJ104:AJ129">COUNT(AB104:AH104)</f>
        <v>0</v>
      </c>
      <c r="AK104" s="65">
        <f t="shared" si="2"/>
        <v>0</v>
      </c>
      <c r="AL104" s="65">
        <f t="shared" si="3"/>
        <v>0</v>
      </c>
    </row>
    <row r="105" spans="1:38" ht="24" customHeight="1">
      <c r="A105" s="24">
        <f>IF('様式 A-1'!$AL$1="","",'様式 A-1'!$AL$1)</f>
      </c>
      <c r="B105" s="63"/>
      <c r="C105" s="64">
        <f t="shared" si="4"/>
      </c>
      <c r="D105" s="64">
        <f t="shared" si="1"/>
      </c>
      <c r="E105" s="30">
        <f>'様式 A-1'!$D$7</f>
        <v>0</v>
      </c>
      <c r="F105" s="30" t="e">
        <f>'様式 WA-1（集計作業用）'!$D$6</f>
        <v>#N/A</v>
      </c>
      <c r="G105" s="30"/>
      <c r="H105" s="24"/>
      <c r="I105" s="63" t="s">
        <v>556</v>
      </c>
      <c r="J105" s="42"/>
      <c r="K105" s="43"/>
      <c r="L105" s="42"/>
      <c r="M105" s="43"/>
      <c r="N105" s="24" t="s">
        <v>35</v>
      </c>
      <c r="O105" s="280"/>
      <c r="P105" s="216"/>
      <c r="Q105" s="195"/>
      <c r="R105" s="195"/>
      <c r="S105" s="195"/>
      <c r="T105" s="31"/>
      <c r="U105" s="195"/>
      <c r="V105" s="195"/>
      <c r="W105" s="195"/>
      <c r="X105" s="194"/>
      <c r="Y105" s="195">
        <f>IF(X105="","",DATEDIF(X105,'様式 A-1'!$G$2,"Y"))</f>
      </c>
      <c r="Z105" s="31"/>
      <c r="AA105" s="195"/>
      <c r="AB105" s="196"/>
      <c r="AC105" s="196"/>
      <c r="AD105" s="196"/>
      <c r="AE105" s="196"/>
      <c r="AF105" s="196"/>
      <c r="AG105" s="196"/>
      <c r="AH105" s="196"/>
      <c r="AI105" s="272"/>
      <c r="AJ105" s="86">
        <f t="shared" si="10"/>
        <v>0</v>
      </c>
      <c r="AK105" s="65">
        <f t="shared" si="2"/>
        <v>0</v>
      </c>
      <c r="AL105" s="65">
        <f t="shared" si="3"/>
        <v>0</v>
      </c>
    </row>
    <row r="106" spans="1:38" ht="24" customHeight="1">
      <c r="A106" s="24">
        <f>IF('様式 A-1'!$AL$1="","",'様式 A-1'!$AL$1)</f>
      </c>
      <c r="B106" s="63"/>
      <c r="C106" s="64">
        <f t="shared" si="4"/>
      </c>
      <c r="D106" s="64">
        <f t="shared" si="1"/>
      </c>
      <c r="E106" s="30">
        <f>'様式 A-1'!$D$7</f>
        <v>0</v>
      </c>
      <c r="F106" s="30" t="e">
        <f>'様式 WA-1（集計作業用）'!$D$6</f>
        <v>#N/A</v>
      </c>
      <c r="G106" s="30"/>
      <c r="H106" s="24"/>
      <c r="I106" s="63" t="s">
        <v>557</v>
      </c>
      <c r="J106" s="42"/>
      <c r="K106" s="43"/>
      <c r="L106" s="42"/>
      <c r="M106" s="43"/>
      <c r="N106" s="24" t="s">
        <v>35</v>
      </c>
      <c r="O106" s="280"/>
      <c r="P106" s="216"/>
      <c r="Q106" s="195"/>
      <c r="R106" s="195"/>
      <c r="S106" s="195"/>
      <c r="T106" s="31"/>
      <c r="U106" s="195"/>
      <c r="V106" s="195"/>
      <c r="W106" s="195"/>
      <c r="X106" s="194"/>
      <c r="Y106" s="195">
        <f>IF(X106="","",DATEDIF(X106,'様式 A-1'!$G$2,"Y"))</f>
      </c>
      <c r="Z106" s="31"/>
      <c r="AA106" s="195"/>
      <c r="AB106" s="196"/>
      <c r="AC106" s="196"/>
      <c r="AD106" s="196"/>
      <c r="AE106" s="196"/>
      <c r="AF106" s="196"/>
      <c r="AG106" s="196"/>
      <c r="AH106" s="196"/>
      <c r="AI106" s="272"/>
      <c r="AJ106" s="86">
        <f t="shared" si="10"/>
        <v>0</v>
      </c>
      <c r="AK106" s="65">
        <f t="shared" si="2"/>
        <v>0</v>
      </c>
      <c r="AL106" s="65">
        <f t="shared" si="3"/>
        <v>0</v>
      </c>
    </row>
    <row r="107" spans="1:38" ht="24" customHeight="1">
      <c r="A107" s="24">
        <f>IF('様式 A-1'!$AL$1="","",'様式 A-1'!$AL$1)</f>
      </c>
      <c r="B107" s="63"/>
      <c r="C107" s="64">
        <f t="shared" si="4"/>
      </c>
      <c r="D107" s="64">
        <f t="shared" si="1"/>
      </c>
      <c r="E107" s="30">
        <f>'様式 A-1'!$D$7</f>
        <v>0</v>
      </c>
      <c r="F107" s="30" t="e">
        <f>'様式 WA-1（集計作業用）'!$D$6</f>
        <v>#N/A</v>
      </c>
      <c r="G107" s="30"/>
      <c r="H107" s="24"/>
      <c r="I107" s="63" t="s">
        <v>558</v>
      </c>
      <c r="J107" s="42"/>
      <c r="K107" s="43"/>
      <c r="L107" s="42"/>
      <c r="M107" s="43"/>
      <c r="N107" s="24" t="s">
        <v>35</v>
      </c>
      <c r="O107" s="280"/>
      <c r="P107" s="216"/>
      <c r="Q107" s="195"/>
      <c r="R107" s="195"/>
      <c r="S107" s="195"/>
      <c r="T107" s="31"/>
      <c r="U107" s="195"/>
      <c r="V107" s="195"/>
      <c r="W107" s="195"/>
      <c r="X107" s="194"/>
      <c r="Y107" s="195">
        <f>IF(X107="","",DATEDIF(X107,'様式 A-1'!$G$2,"Y"))</f>
      </c>
      <c r="Z107" s="31"/>
      <c r="AA107" s="195"/>
      <c r="AB107" s="196"/>
      <c r="AC107" s="196"/>
      <c r="AD107" s="196"/>
      <c r="AE107" s="196"/>
      <c r="AF107" s="196"/>
      <c r="AG107" s="196"/>
      <c r="AH107" s="196"/>
      <c r="AI107" s="272"/>
      <c r="AJ107" s="86">
        <f t="shared" si="10"/>
        <v>0</v>
      </c>
      <c r="AK107" s="65">
        <f t="shared" si="2"/>
        <v>0</v>
      </c>
      <c r="AL107" s="65">
        <f t="shared" si="3"/>
        <v>0</v>
      </c>
    </row>
    <row r="108" spans="1:38" ht="24" customHeight="1">
      <c r="A108" s="24">
        <f>IF('様式 A-1'!$AL$1="","",'様式 A-1'!$AL$1)</f>
      </c>
      <c r="B108" s="63"/>
      <c r="C108" s="64">
        <f t="shared" si="4"/>
      </c>
      <c r="D108" s="64">
        <f t="shared" si="1"/>
      </c>
      <c r="E108" s="30">
        <f>'様式 A-1'!$D$7</f>
        <v>0</v>
      </c>
      <c r="F108" s="30" t="e">
        <f>'様式 WA-1（集計作業用）'!$D$6</f>
        <v>#N/A</v>
      </c>
      <c r="G108" s="30"/>
      <c r="H108" s="24"/>
      <c r="I108" s="63" t="s">
        <v>559</v>
      </c>
      <c r="J108" s="42"/>
      <c r="K108" s="43"/>
      <c r="L108" s="42"/>
      <c r="M108" s="43"/>
      <c r="N108" s="24" t="s">
        <v>35</v>
      </c>
      <c r="O108" s="280"/>
      <c r="P108" s="216"/>
      <c r="Q108" s="195"/>
      <c r="R108" s="195"/>
      <c r="S108" s="195"/>
      <c r="T108" s="31"/>
      <c r="U108" s="195"/>
      <c r="V108" s="195"/>
      <c r="W108" s="195"/>
      <c r="X108" s="194"/>
      <c r="Y108" s="195">
        <f>IF(X108="","",DATEDIF(X108,'様式 A-1'!$G$2,"Y"))</f>
      </c>
      <c r="Z108" s="31"/>
      <c r="AA108" s="195"/>
      <c r="AB108" s="196"/>
      <c r="AC108" s="196"/>
      <c r="AD108" s="196"/>
      <c r="AE108" s="196"/>
      <c r="AF108" s="196"/>
      <c r="AG108" s="196"/>
      <c r="AH108" s="196"/>
      <c r="AI108" s="272"/>
      <c r="AJ108" s="86">
        <f t="shared" si="10"/>
        <v>0</v>
      </c>
      <c r="AK108" s="65">
        <f t="shared" si="2"/>
        <v>0</v>
      </c>
      <c r="AL108" s="65">
        <f t="shared" si="3"/>
        <v>0</v>
      </c>
    </row>
    <row r="109" spans="1:38" ht="24" customHeight="1">
      <c r="A109" s="24">
        <f>IF('様式 A-1'!$AL$1="","",'様式 A-1'!$AL$1)</f>
      </c>
      <c r="B109" s="63"/>
      <c r="C109" s="64">
        <f t="shared" si="4"/>
      </c>
      <c r="D109" s="64">
        <f t="shared" si="1"/>
      </c>
      <c r="E109" s="30">
        <f>'様式 A-1'!$D$7</f>
        <v>0</v>
      </c>
      <c r="F109" s="30" t="e">
        <f>'様式 WA-1（集計作業用）'!$D$6</f>
        <v>#N/A</v>
      </c>
      <c r="G109" s="30"/>
      <c r="H109" s="24"/>
      <c r="I109" s="63" t="s">
        <v>560</v>
      </c>
      <c r="J109" s="42"/>
      <c r="K109" s="43"/>
      <c r="L109" s="42"/>
      <c r="M109" s="43"/>
      <c r="N109" s="24" t="s">
        <v>35</v>
      </c>
      <c r="O109" s="280"/>
      <c r="P109" s="216"/>
      <c r="Q109" s="195"/>
      <c r="R109" s="195"/>
      <c r="S109" s="195"/>
      <c r="T109" s="31"/>
      <c r="U109" s="195"/>
      <c r="V109" s="195"/>
      <c r="W109" s="195"/>
      <c r="X109" s="194"/>
      <c r="Y109" s="195">
        <f>IF(X109="","",DATEDIF(X109,'様式 A-1'!$G$2,"Y"))</f>
      </c>
      <c r="Z109" s="31"/>
      <c r="AA109" s="195"/>
      <c r="AB109" s="196"/>
      <c r="AC109" s="196"/>
      <c r="AD109" s="196"/>
      <c r="AE109" s="196"/>
      <c r="AF109" s="196"/>
      <c r="AG109" s="196"/>
      <c r="AH109" s="196"/>
      <c r="AI109" s="272"/>
      <c r="AJ109" s="86">
        <f t="shared" si="10"/>
        <v>0</v>
      </c>
      <c r="AK109" s="65">
        <f t="shared" si="2"/>
        <v>0</v>
      </c>
      <c r="AL109" s="65">
        <f t="shared" si="3"/>
        <v>0</v>
      </c>
    </row>
    <row r="110" spans="1:38" ht="24" customHeight="1">
      <c r="A110" s="24">
        <f>IF('様式 A-1'!$AL$1="","",'様式 A-1'!$AL$1)</f>
      </c>
      <c r="B110" s="63"/>
      <c r="C110" s="64">
        <f t="shared" si="4"/>
      </c>
      <c r="D110" s="64">
        <f t="shared" si="1"/>
      </c>
      <c r="E110" s="30">
        <f>'様式 A-1'!$D$7</f>
        <v>0</v>
      </c>
      <c r="F110" s="30" t="e">
        <f>'様式 WA-1（集計作業用）'!$D$6</f>
        <v>#N/A</v>
      </c>
      <c r="G110" s="30"/>
      <c r="H110" s="24"/>
      <c r="I110" s="63" t="s">
        <v>561</v>
      </c>
      <c r="J110" s="42"/>
      <c r="K110" s="43"/>
      <c r="L110" s="42"/>
      <c r="M110" s="43"/>
      <c r="N110" s="24" t="s">
        <v>35</v>
      </c>
      <c r="O110" s="280"/>
      <c r="P110" s="216"/>
      <c r="Q110" s="195"/>
      <c r="R110" s="195"/>
      <c r="S110" s="195"/>
      <c r="T110" s="31"/>
      <c r="U110" s="195"/>
      <c r="V110" s="195"/>
      <c r="W110" s="195"/>
      <c r="X110" s="194"/>
      <c r="Y110" s="195">
        <f>IF(X110="","",DATEDIF(X110,'様式 A-1'!$G$2,"Y"))</f>
      </c>
      <c r="Z110" s="31"/>
      <c r="AA110" s="195"/>
      <c r="AB110" s="196"/>
      <c r="AC110" s="196"/>
      <c r="AD110" s="196"/>
      <c r="AE110" s="196"/>
      <c r="AF110" s="196"/>
      <c r="AG110" s="196"/>
      <c r="AH110" s="196"/>
      <c r="AI110" s="272"/>
      <c r="AJ110" s="86">
        <f t="shared" si="10"/>
        <v>0</v>
      </c>
      <c r="AK110" s="65">
        <f t="shared" si="2"/>
        <v>0</v>
      </c>
      <c r="AL110" s="65">
        <f t="shared" si="3"/>
        <v>0</v>
      </c>
    </row>
    <row r="111" spans="1:38" ht="24" customHeight="1">
      <c r="A111" s="24">
        <f>IF('様式 A-1'!$AL$1="","",'様式 A-1'!$AL$1)</f>
      </c>
      <c r="B111" s="63"/>
      <c r="C111" s="64">
        <f t="shared" si="4"/>
      </c>
      <c r="D111" s="64">
        <f t="shared" si="1"/>
      </c>
      <c r="E111" s="30">
        <f>'様式 A-1'!$D$7</f>
        <v>0</v>
      </c>
      <c r="F111" s="30" t="e">
        <f>'様式 WA-1（集計作業用）'!$D$6</f>
        <v>#N/A</v>
      </c>
      <c r="G111" s="30"/>
      <c r="H111" s="24"/>
      <c r="I111" s="63" t="s">
        <v>562</v>
      </c>
      <c r="J111" s="42"/>
      <c r="K111" s="43"/>
      <c r="L111" s="42"/>
      <c r="M111" s="43"/>
      <c r="N111" s="24" t="s">
        <v>35</v>
      </c>
      <c r="O111" s="280"/>
      <c r="P111" s="216"/>
      <c r="Q111" s="195"/>
      <c r="R111" s="195"/>
      <c r="S111" s="195"/>
      <c r="T111" s="31"/>
      <c r="U111" s="195"/>
      <c r="V111" s="195"/>
      <c r="W111" s="195"/>
      <c r="X111" s="194"/>
      <c r="Y111" s="195">
        <f>IF(X111="","",DATEDIF(X111,'様式 A-1'!$G$2,"Y"))</f>
      </c>
      <c r="Z111" s="31"/>
      <c r="AA111" s="195"/>
      <c r="AB111" s="196"/>
      <c r="AC111" s="196"/>
      <c r="AD111" s="196"/>
      <c r="AE111" s="196"/>
      <c r="AF111" s="196"/>
      <c r="AG111" s="196"/>
      <c r="AH111" s="196"/>
      <c r="AI111" s="272"/>
      <c r="AJ111" s="86">
        <f t="shared" si="10"/>
        <v>0</v>
      </c>
      <c r="AK111" s="65">
        <f t="shared" si="2"/>
        <v>0</v>
      </c>
      <c r="AL111" s="65">
        <f t="shared" si="3"/>
        <v>0</v>
      </c>
    </row>
    <row r="112" spans="1:38" ht="24" customHeight="1">
      <c r="A112" s="24">
        <f>IF('様式 A-1'!$AL$1="","",'様式 A-1'!$AL$1)</f>
      </c>
      <c r="B112" s="63"/>
      <c r="C112" s="64">
        <f t="shared" si="4"/>
      </c>
      <c r="D112" s="64">
        <f t="shared" si="1"/>
      </c>
      <c r="E112" s="30">
        <f>'様式 A-1'!$D$7</f>
        <v>0</v>
      </c>
      <c r="F112" s="30" t="e">
        <f>'様式 WA-1（集計作業用）'!$D$6</f>
        <v>#N/A</v>
      </c>
      <c r="G112" s="30"/>
      <c r="H112" s="24"/>
      <c r="I112" s="63" t="s">
        <v>563</v>
      </c>
      <c r="J112" s="42"/>
      <c r="K112" s="43"/>
      <c r="L112" s="42"/>
      <c r="M112" s="43"/>
      <c r="N112" s="24" t="s">
        <v>35</v>
      </c>
      <c r="O112" s="280"/>
      <c r="P112" s="216"/>
      <c r="Q112" s="195"/>
      <c r="R112" s="195"/>
      <c r="S112" s="195"/>
      <c r="T112" s="31"/>
      <c r="U112" s="195"/>
      <c r="V112" s="195"/>
      <c r="W112" s="195"/>
      <c r="X112" s="194"/>
      <c r="Y112" s="195">
        <f>IF(X112="","",DATEDIF(X112,'様式 A-1'!$G$2,"Y"))</f>
      </c>
      <c r="Z112" s="31"/>
      <c r="AA112" s="195"/>
      <c r="AB112" s="196"/>
      <c r="AC112" s="196"/>
      <c r="AD112" s="196"/>
      <c r="AE112" s="196"/>
      <c r="AF112" s="196"/>
      <c r="AG112" s="196"/>
      <c r="AH112" s="196"/>
      <c r="AI112" s="272"/>
      <c r="AJ112" s="86">
        <f t="shared" si="10"/>
        <v>0</v>
      </c>
      <c r="AK112" s="65">
        <f t="shared" si="2"/>
        <v>0</v>
      </c>
      <c r="AL112" s="65">
        <f t="shared" si="3"/>
        <v>0</v>
      </c>
    </row>
    <row r="113" spans="1:38" ht="24" customHeight="1">
      <c r="A113" s="24">
        <f>IF('様式 A-1'!$AL$1="","",'様式 A-1'!$AL$1)</f>
      </c>
      <c r="B113" s="63"/>
      <c r="C113" s="64">
        <f t="shared" si="4"/>
      </c>
      <c r="D113" s="64">
        <f aca="true" t="shared" si="11" ref="D113:D129">IF(J113="","",ASC(TRIM(L113&amp;" "&amp;M113)))</f>
      </c>
      <c r="E113" s="30">
        <f>'様式 A-1'!$D$7</f>
        <v>0</v>
      </c>
      <c r="F113" s="30" t="e">
        <f>'様式 WA-1（集計作業用）'!$D$6</f>
        <v>#N/A</v>
      </c>
      <c r="G113" s="30"/>
      <c r="H113" s="24"/>
      <c r="I113" s="63" t="s">
        <v>564</v>
      </c>
      <c r="J113" s="42"/>
      <c r="K113" s="43"/>
      <c r="L113" s="42"/>
      <c r="M113" s="43"/>
      <c r="N113" s="24" t="s">
        <v>35</v>
      </c>
      <c r="O113" s="280"/>
      <c r="P113" s="216"/>
      <c r="Q113" s="195"/>
      <c r="R113" s="195"/>
      <c r="S113" s="195"/>
      <c r="T113" s="31"/>
      <c r="U113" s="195"/>
      <c r="V113" s="195"/>
      <c r="W113" s="195"/>
      <c r="X113" s="194"/>
      <c r="Y113" s="195">
        <f>IF(X113="","",DATEDIF(X113,'様式 A-1'!$G$2,"Y"))</f>
      </c>
      <c r="Z113" s="31"/>
      <c r="AA113" s="195"/>
      <c r="AB113" s="196"/>
      <c r="AC113" s="196"/>
      <c r="AD113" s="196"/>
      <c r="AE113" s="196"/>
      <c r="AF113" s="196"/>
      <c r="AG113" s="196"/>
      <c r="AH113" s="196"/>
      <c r="AI113" s="272"/>
      <c r="AJ113" s="86">
        <f t="shared" si="10"/>
        <v>0</v>
      </c>
      <c r="AK113" s="65">
        <f aca="true" t="shared" si="12" ref="AK113:AK129">IF(AJ113&lt;=$AQ$154,AJ113,$AQ$154)</f>
        <v>0</v>
      </c>
      <c r="AL113" s="65">
        <f aca="true" t="shared" si="13" ref="AL113:AL129">IF(AJ113&lt;=$AQ$154,0,AJ113-$AQ$154)</f>
        <v>0</v>
      </c>
    </row>
    <row r="114" spans="1:38" ht="24" customHeight="1">
      <c r="A114" s="24">
        <f>IF('様式 A-1'!$AL$1="","",'様式 A-1'!$AL$1)</f>
      </c>
      <c r="B114" s="63"/>
      <c r="C114" s="64">
        <f aca="true" t="shared" si="14" ref="C114:C129">IF(J114="","",TRIM(J114&amp;"　"&amp;K114))</f>
      </c>
      <c r="D114" s="64">
        <f t="shared" si="11"/>
      </c>
      <c r="E114" s="30">
        <f>'様式 A-1'!$D$7</f>
        <v>0</v>
      </c>
      <c r="F114" s="30" t="e">
        <f>'様式 WA-1（集計作業用）'!$D$6</f>
        <v>#N/A</v>
      </c>
      <c r="G114" s="30"/>
      <c r="H114" s="24"/>
      <c r="I114" s="63" t="s">
        <v>565</v>
      </c>
      <c r="J114" s="42"/>
      <c r="K114" s="43"/>
      <c r="L114" s="42"/>
      <c r="M114" s="43"/>
      <c r="N114" s="24" t="s">
        <v>35</v>
      </c>
      <c r="O114" s="280"/>
      <c r="P114" s="216"/>
      <c r="Q114" s="195"/>
      <c r="R114" s="195"/>
      <c r="S114" s="195"/>
      <c r="T114" s="31"/>
      <c r="U114" s="195"/>
      <c r="V114" s="195"/>
      <c r="W114" s="195"/>
      <c r="X114" s="194"/>
      <c r="Y114" s="195">
        <f>IF(X114="","",DATEDIF(X114,'様式 A-1'!$G$2,"Y"))</f>
      </c>
      <c r="Z114" s="31"/>
      <c r="AA114" s="195"/>
      <c r="AB114" s="196"/>
      <c r="AC114" s="196"/>
      <c r="AD114" s="196"/>
      <c r="AE114" s="196"/>
      <c r="AF114" s="196"/>
      <c r="AG114" s="196"/>
      <c r="AH114" s="196"/>
      <c r="AI114" s="272"/>
      <c r="AJ114" s="86">
        <f t="shared" si="10"/>
        <v>0</v>
      </c>
      <c r="AK114" s="65">
        <f t="shared" si="12"/>
        <v>0</v>
      </c>
      <c r="AL114" s="65">
        <f t="shared" si="13"/>
        <v>0</v>
      </c>
    </row>
    <row r="115" spans="1:38" ht="24" customHeight="1">
      <c r="A115" s="24">
        <f>IF('様式 A-1'!$AL$1="","",'様式 A-1'!$AL$1)</f>
      </c>
      <c r="B115" s="63"/>
      <c r="C115" s="64">
        <f t="shared" si="14"/>
      </c>
      <c r="D115" s="64">
        <f t="shared" si="11"/>
      </c>
      <c r="E115" s="30">
        <f>'様式 A-1'!$D$7</f>
        <v>0</v>
      </c>
      <c r="F115" s="30" t="e">
        <f>'様式 WA-1（集計作業用）'!$D$6</f>
        <v>#N/A</v>
      </c>
      <c r="G115" s="30"/>
      <c r="H115" s="24"/>
      <c r="I115" s="63" t="s">
        <v>566</v>
      </c>
      <c r="J115" s="42"/>
      <c r="K115" s="43"/>
      <c r="L115" s="42"/>
      <c r="M115" s="43"/>
      <c r="N115" s="24" t="s">
        <v>35</v>
      </c>
      <c r="O115" s="280"/>
      <c r="P115" s="216"/>
      <c r="Q115" s="195"/>
      <c r="R115" s="195"/>
      <c r="S115" s="195"/>
      <c r="T115" s="31"/>
      <c r="U115" s="195"/>
      <c r="V115" s="195"/>
      <c r="W115" s="195"/>
      <c r="X115" s="194"/>
      <c r="Y115" s="195">
        <f>IF(X115="","",DATEDIF(X115,'様式 A-1'!$G$2,"Y"))</f>
      </c>
      <c r="Z115" s="31"/>
      <c r="AA115" s="195"/>
      <c r="AB115" s="196"/>
      <c r="AC115" s="196"/>
      <c r="AD115" s="196"/>
      <c r="AE115" s="196"/>
      <c r="AF115" s="196"/>
      <c r="AG115" s="196"/>
      <c r="AH115" s="196"/>
      <c r="AI115" s="272"/>
      <c r="AJ115" s="86">
        <f t="shared" si="10"/>
        <v>0</v>
      </c>
      <c r="AK115" s="65">
        <f t="shared" si="12"/>
        <v>0</v>
      </c>
      <c r="AL115" s="65">
        <f t="shared" si="13"/>
        <v>0</v>
      </c>
    </row>
    <row r="116" spans="1:38" ht="24" customHeight="1">
      <c r="A116" s="24">
        <f>IF('様式 A-1'!$AL$1="","",'様式 A-1'!$AL$1)</f>
      </c>
      <c r="B116" s="63"/>
      <c r="C116" s="64">
        <f t="shared" si="14"/>
      </c>
      <c r="D116" s="64">
        <f t="shared" si="11"/>
      </c>
      <c r="E116" s="30">
        <f>'様式 A-1'!$D$7</f>
        <v>0</v>
      </c>
      <c r="F116" s="30" t="e">
        <f>'様式 WA-1（集計作業用）'!$D$6</f>
        <v>#N/A</v>
      </c>
      <c r="G116" s="30"/>
      <c r="H116" s="24"/>
      <c r="I116" s="63" t="s">
        <v>567</v>
      </c>
      <c r="J116" s="42"/>
      <c r="K116" s="43"/>
      <c r="L116" s="42"/>
      <c r="M116" s="43"/>
      <c r="N116" s="24" t="s">
        <v>35</v>
      </c>
      <c r="O116" s="280"/>
      <c r="P116" s="216"/>
      <c r="Q116" s="195"/>
      <c r="R116" s="195"/>
      <c r="S116" s="195"/>
      <c r="T116" s="31"/>
      <c r="U116" s="195"/>
      <c r="V116" s="195"/>
      <c r="W116" s="195"/>
      <c r="X116" s="194"/>
      <c r="Y116" s="195">
        <f>IF(X116="","",DATEDIF(X116,'様式 A-1'!$G$2,"Y"))</f>
      </c>
      <c r="Z116" s="31"/>
      <c r="AA116" s="195"/>
      <c r="AB116" s="196"/>
      <c r="AC116" s="196"/>
      <c r="AD116" s="196"/>
      <c r="AE116" s="196"/>
      <c r="AF116" s="196"/>
      <c r="AG116" s="196"/>
      <c r="AH116" s="196"/>
      <c r="AI116" s="272"/>
      <c r="AJ116" s="86">
        <f t="shared" si="10"/>
        <v>0</v>
      </c>
      <c r="AK116" s="65">
        <f t="shared" si="12"/>
        <v>0</v>
      </c>
      <c r="AL116" s="65">
        <f t="shared" si="13"/>
        <v>0</v>
      </c>
    </row>
    <row r="117" spans="1:38" ht="24" customHeight="1">
      <c r="A117" s="24">
        <f>IF('様式 A-1'!$AL$1="","",'様式 A-1'!$AL$1)</f>
      </c>
      <c r="B117" s="63"/>
      <c r="C117" s="64">
        <f t="shared" si="14"/>
      </c>
      <c r="D117" s="64">
        <f t="shared" si="11"/>
      </c>
      <c r="E117" s="30">
        <f>'様式 A-1'!$D$7</f>
        <v>0</v>
      </c>
      <c r="F117" s="30" t="e">
        <f>'様式 WA-1（集計作業用）'!$D$6</f>
        <v>#N/A</v>
      </c>
      <c r="G117" s="30"/>
      <c r="H117" s="24"/>
      <c r="I117" s="63" t="s">
        <v>568</v>
      </c>
      <c r="J117" s="42"/>
      <c r="K117" s="43"/>
      <c r="L117" s="42"/>
      <c r="M117" s="43"/>
      <c r="N117" s="24" t="s">
        <v>35</v>
      </c>
      <c r="O117" s="280"/>
      <c r="P117" s="216"/>
      <c r="Q117" s="195"/>
      <c r="R117" s="195"/>
      <c r="S117" s="195"/>
      <c r="T117" s="31"/>
      <c r="U117" s="195"/>
      <c r="V117" s="195"/>
      <c r="W117" s="195"/>
      <c r="X117" s="194"/>
      <c r="Y117" s="195">
        <f>IF(X117="","",DATEDIF(X117,'様式 A-1'!$G$2,"Y"))</f>
      </c>
      <c r="Z117" s="31"/>
      <c r="AA117" s="195"/>
      <c r="AB117" s="196"/>
      <c r="AC117" s="196"/>
      <c r="AD117" s="196"/>
      <c r="AE117" s="196"/>
      <c r="AF117" s="196"/>
      <c r="AG117" s="196"/>
      <c r="AH117" s="196"/>
      <c r="AI117" s="272"/>
      <c r="AJ117" s="86">
        <f t="shared" si="10"/>
        <v>0</v>
      </c>
      <c r="AK117" s="65">
        <f t="shared" si="12"/>
        <v>0</v>
      </c>
      <c r="AL117" s="65">
        <f t="shared" si="13"/>
        <v>0</v>
      </c>
    </row>
    <row r="118" spans="1:38" ht="24" customHeight="1">
      <c r="A118" s="24">
        <f>IF('様式 A-1'!$AL$1="","",'様式 A-1'!$AL$1)</f>
      </c>
      <c r="B118" s="63"/>
      <c r="C118" s="64">
        <f t="shared" si="14"/>
      </c>
      <c r="D118" s="64">
        <f t="shared" si="11"/>
      </c>
      <c r="E118" s="30">
        <f>'様式 A-1'!$D$7</f>
        <v>0</v>
      </c>
      <c r="F118" s="30" t="e">
        <f>'様式 WA-1（集計作業用）'!$D$6</f>
        <v>#N/A</v>
      </c>
      <c r="G118" s="30"/>
      <c r="H118" s="24"/>
      <c r="I118" s="63" t="s">
        <v>569</v>
      </c>
      <c r="J118" s="42"/>
      <c r="K118" s="43"/>
      <c r="L118" s="42"/>
      <c r="M118" s="43"/>
      <c r="N118" s="24" t="s">
        <v>35</v>
      </c>
      <c r="O118" s="280"/>
      <c r="P118" s="216"/>
      <c r="Q118" s="195"/>
      <c r="R118" s="195"/>
      <c r="S118" s="195"/>
      <c r="T118" s="31"/>
      <c r="U118" s="195"/>
      <c r="V118" s="195"/>
      <c r="W118" s="195"/>
      <c r="X118" s="194"/>
      <c r="Y118" s="195">
        <f>IF(X118="","",DATEDIF(X118,'様式 A-1'!$G$2,"Y"))</f>
      </c>
      <c r="Z118" s="31"/>
      <c r="AA118" s="195"/>
      <c r="AB118" s="196"/>
      <c r="AC118" s="196"/>
      <c r="AD118" s="196"/>
      <c r="AE118" s="196"/>
      <c r="AF118" s="196"/>
      <c r="AG118" s="196"/>
      <c r="AH118" s="196"/>
      <c r="AI118" s="272"/>
      <c r="AJ118" s="86">
        <f t="shared" si="10"/>
        <v>0</v>
      </c>
      <c r="AK118" s="65">
        <f t="shared" si="12"/>
        <v>0</v>
      </c>
      <c r="AL118" s="65">
        <f t="shared" si="13"/>
        <v>0</v>
      </c>
    </row>
    <row r="119" spans="1:38" ht="24" customHeight="1">
      <c r="A119" s="24">
        <f>IF('様式 A-1'!$AL$1="","",'様式 A-1'!$AL$1)</f>
      </c>
      <c r="B119" s="63"/>
      <c r="C119" s="64">
        <f t="shared" si="14"/>
      </c>
      <c r="D119" s="64">
        <f t="shared" si="11"/>
      </c>
      <c r="E119" s="30">
        <f>'様式 A-1'!$D$7</f>
        <v>0</v>
      </c>
      <c r="F119" s="30" t="e">
        <f>'様式 WA-1（集計作業用）'!$D$6</f>
        <v>#N/A</v>
      </c>
      <c r="G119" s="30"/>
      <c r="H119" s="24"/>
      <c r="I119" s="63" t="s">
        <v>570</v>
      </c>
      <c r="J119" s="42"/>
      <c r="K119" s="43"/>
      <c r="L119" s="42"/>
      <c r="M119" s="43"/>
      <c r="N119" s="24" t="s">
        <v>35</v>
      </c>
      <c r="O119" s="280"/>
      <c r="P119" s="216"/>
      <c r="Q119" s="195"/>
      <c r="R119" s="195"/>
      <c r="S119" s="195"/>
      <c r="T119" s="31"/>
      <c r="U119" s="195"/>
      <c r="V119" s="195"/>
      <c r="W119" s="195"/>
      <c r="X119" s="194"/>
      <c r="Y119" s="195">
        <f>IF(X119="","",DATEDIF(X119,'様式 A-1'!$G$2,"Y"))</f>
      </c>
      <c r="Z119" s="31"/>
      <c r="AA119" s="195"/>
      <c r="AB119" s="196"/>
      <c r="AC119" s="196"/>
      <c r="AD119" s="196"/>
      <c r="AE119" s="196"/>
      <c r="AF119" s="196"/>
      <c r="AG119" s="196"/>
      <c r="AH119" s="196"/>
      <c r="AI119" s="272"/>
      <c r="AJ119" s="86">
        <f t="shared" si="10"/>
        <v>0</v>
      </c>
      <c r="AK119" s="65">
        <f t="shared" si="12"/>
        <v>0</v>
      </c>
      <c r="AL119" s="65">
        <f t="shared" si="13"/>
        <v>0</v>
      </c>
    </row>
    <row r="120" spans="1:38" ht="24" customHeight="1">
      <c r="A120" s="24">
        <f>IF('様式 A-1'!$AL$1="","",'様式 A-1'!$AL$1)</f>
      </c>
      <c r="B120" s="63"/>
      <c r="C120" s="64">
        <f t="shared" si="14"/>
      </c>
      <c r="D120" s="64">
        <f t="shared" si="11"/>
      </c>
      <c r="E120" s="30">
        <f>'様式 A-1'!$D$7</f>
        <v>0</v>
      </c>
      <c r="F120" s="30" t="e">
        <f>'様式 WA-1（集計作業用）'!$D$6</f>
        <v>#N/A</v>
      </c>
      <c r="G120" s="30"/>
      <c r="H120" s="24"/>
      <c r="I120" s="63" t="s">
        <v>571</v>
      </c>
      <c r="J120" s="42"/>
      <c r="K120" s="43"/>
      <c r="L120" s="42"/>
      <c r="M120" s="43"/>
      <c r="N120" s="24" t="s">
        <v>35</v>
      </c>
      <c r="O120" s="280"/>
      <c r="P120" s="216"/>
      <c r="Q120" s="195"/>
      <c r="R120" s="195"/>
      <c r="S120" s="195"/>
      <c r="T120" s="31"/>
      <c r="U120" s="195"/>
      <c r="V120" s="195"/>
      <c r="W120" s="195"/>
      <c r="X120" s="194"/>
      <c r="Y120" s="195">
        <f>IF(X120="","",DATEDIF(X120,'様式 A-1'!$G$2,"Y"))</f>
      </c>
      <c r="Z120" s="31"/>
      <c r="AA120" s="195"/>
      <c r="AB120" s="196"/>
      <c r="AC120" s="196"/>
      <c r="AD120" s="196"/>
      <c r="AE120" s="196"/>
      <c r="AF120" s="196"/>
      <c r="AG120" s="196"/>
      <c r="AH120" s="196"/>
      <c r="AI120" s="272"/>
      <c r="AJ120" s="86">
        <f t="shared" si="10"/>
        <v>0</v>
      </c>
      <c r="AK120" s="65">
        <f t="shared" si="12"/>
        <v>0</v>
      </c>
      <c r="AL120" s="65">
        <f t="shared" si="13"/>
        <v>0</v>
      </c>
    </row>
    <row r="121" spans="1:38" ht="24" customHeight="1">
      <c r="A121" s="24">
        <f>IF('様式 A-1'!$AL$1="","",'様式 A-1'!$AL$1)</f>
      </c>
      <c r="B121" s="63"/>
      <c r="C121" s="64">
        <f t="shared" si="14"/>
      </c>
      <c r="D121" s="64">
        <f t="shared" si="11"/>
      </c>
      <c r="E121" s="30">
        <f>'様式 A-1'!$D$7</f>
        <v>0</v>
      </c>
      <c r="F121" s="30" t="e">
        <f>'様式 WA-1（集計作業用）'!$D$6</f>
        <v>#N/A</v>
      </c>
      <c r="G121" s="30"/>
      <c r="H121" s="24"/>
      <c r="I121" s="63" t="s">
        <v>572</v>
      </c>
      <c r="J121" s="42"/>
      <c r="K121" s="43"/>
      <c r="L121" s="42"/>
      <c r="M121" s="43"/>
      <c r="N121" s="24" t="s">
        <v>35</v>
      </c>
      <c r="O121" s="280"/>
      <c r="P121" s="216"/>
      <c r="Q121" s="195"/>
      <c r="R121" s="195"/>
      <c r="S121" s="195"/>
      <c r="T121" s="31"/>
      <c r="U121" s="195"/>
      <c r="V121" s="195"/>
      <c r="W121" s="195"/>
      <c r="X121" s="194"/>
      <c r="Y121" s="195">
        <f>IF(X121="","",DATEDIF(X121,'様式 A-1'!$G$2,"Y"))</f>
      </c>
      <c r="Z121" s="31"/>
      <c r="AA121" s="195"/>
      <c r="AB121" s="196"/>
      <c r="AC121" s="196"/>
      <c r="AD121" s="196"/>
      <c r="AE121" s="196"/>
      <c r="AF121" s="196"/>
      <c r="AG121" s="196"/>
      <c r="AH121" s="196"/>
      <c r="AI121" s="272"/>
      <c r="AJ121" s="86">
        <f t="shared" si="10"/>
        <v>0</v>
      </c>
      <c r="AK121" s="65">
        <f t="shared" si="12"/>
        <v>0</v>
      </c>
      <c r="AL121" s="65">
        <f t="shared" si="13"/>
        <v>0</v>
      </c>
    </row>
    <row r="122" spans="1:38" ht="24" customHeight="1">
      <c r="A122" s="24">
        <f>IF('様式 A-1'!$AL$1="","",'様式 A-1'!$AL$1)</f>
      </c>
      <c r="B122" s="63"/>
      <c r="C122" s="64">
        <f t="shared" si="14"/>
      </c>
      <c r="D122" s="64">
        <f t="shared" si="11"/>
      </c>
      <c r="E122" s="30">
        <f>'様式 A-1'!$D$7</f>
        <v>0</v>
      </c>
      <c r="F122" s="30" t="e">
        <f>'様式 WA-1（集計作業用）'!$D$6</f>
        <v>#N/A</v>
      </c>
      <c r="G122" s="30"/>
      <c r="H122" s="24"/>
      <c r="I122" s="63" t="s">
        <v>573</v>
      </c>
      <c r="J122" s="42"/>
      <c r="K122" s="43"/>
      <c r="L122" s="42"/>
      <c r="M122" s="43"/>
      <c r="N122" s="24" t="s">
        <v>35</v>
      </c>
      <c r="O122" s="280"/>
      <c r="P122" s="216"/>
      <c r="Q122" s="195"/>
      <c r="R122" s="195"/>
      <c r="S122" s="195"/>
      <c r="T122" s="31"/>
      <c r="U122" s="195"/>
      <c r="V122" s="195"/>
      <c r="W122" s="195"/>
      <c r="X122" s="194"/>
      <c r="Y122" s="195">
        <f>IF(X122="","",DATEDIF(X122,'様式 A-1'!$G$2,"Y"))</f>
      </c>
      <c r="Z122" s="31"/>
      <c r="AA122" s="195"/>
      <c r="AB122" s="196"/>
      <c r="AC122" s="196"/>
      <c r="AD122" s="196"/>
      <c r="AE122" s="196"/>
      <c r="AF122" s="196"/>
      <c r="AG122" s="196"/>
      <c r="AH122" s="196"/>
      <c r="AI122" s="272"/>
      <c r="AJ122" s="86">
        <f t="shared" si="10"/>
        <v>0</v>
      </c>
      <c r="AK122" s="65">
        <f t="shared" si="12"/>
        <v>0</v>
      </c>
      <c r="AL122" s="65">
        <f t="shared" si="13"/>
        <v>0</v>
      </c>
    </row>
    <row r="123" spans="1:38" ht="24" customHeight="1">
      <c r="A123" s="24">
        <f>IF('様式 A-1'!$AL$1="","",'様式 A-1'!$AL$1)</f>
      </c>
      <c r="B123" s="63"/>
      <c r="C123" s="64">
        <f t="shared" si="14"/>
      </c>
      <c r="D123" s="64">
        <f t="shared" si="11"/>
      </c>
      <c r="E123" s="30">
        <f>'様式 A-1'!$D$7</f>
        <v>0</v>
      </c>
      <c r="F123" s="30" t="e">
        <f>'様式 WA-1（集計作業用）'!$D$6</f>
        <v>#N/A</v>
      </c>
      <c r="G123" s="30"/>
      <c r="H123" s="24"/>
      <c r="I123" s="63" t="s">
        <v>574</v>
      </c>
      <c r="J123" s="42"/>
      <c r="K123" s="43"/>
      <c r="L123" s="42"/>
      <c r="M123" s="43"/>
      <c r="N123" s="24" t="s">
        <v>35</v>
      </c>
      <c r="O123" s="280"/>
      <c r="P123" s="216"/>
      <c r="Q123" s="195"/>
      <c r="R123" s="195"/>
      <c r="S123" s="195"/>
      <c r="T123" s="31"/>
      <c r="U123" s="195"/>
      <c r="V123" s="195"/>
      <c r="W123" s="195"/>
      <c r="X123" s="194"/>
      <c r="Y123" s="195">
        <f>IF(X123="","",DATEDIF(X123,'様式 A-1'!$G$2,"Y"))</f>
      </c>
      <c r="Z123" s="31"/>
      <c r="AA123" s="195"/>
      <c r="AB123" s="196"/>
      <c r="AC123" s="196"/>
      <c r="AD123" s="196"/>
      <c r="AE123" s="196"/>
      <c r="AF123" s="196"/>
      <c r="AG123" s="196"/>
      <c r="AH123" s="196"/>
      <c r="AI123" s="272"/>
      <c r="AJ123" s="86">
        <f t="shared" si="10"/>
        <v>0</v>
      </c>
      <c r="AK123" s="65">
        <f t="shared" si="12"/>
        <v>0</v>
      </c>
      <c r="AL123" s="65">
        <f t="shared" si="13"/>
        <v>0</v>
      </c>
    </row>
    <row r="124" spans="1:38" ht="24" customHeight="1">
      <c r="A124" s="24">
        <f>IF('様式 A-1'!$AL$1="","",'様式 A-1'!$AL$1)</f>
      </c>
      <c r="B124" s="63"/>
      <c r="C124" s="64">
        <f t="shared" si="14"/>
      </c>
      <c r="D124" s="64">
        <f t="shared" si="11"/>
      </c>
      <c r="E124" s="30">
        <f>'様式 A-1'!$D$7</f>
        <v>0</v>
      </c>
      <c r="F124" s="30" t="e">
        <f>'様式 WA-1（集計作業用）'!$D$6</f>
        <v>#N/A</v>
      </c>
      <c r="G124" s="30"/>
      <c r="H124" s="24"/>
      <c r="I124" s="63" t="s">
        <v>575</v>
      </c>
      <c r="J124" s="42"/>
      <c r="K124" s="43"/>
      <c r="L124" s="42"/>
      <c r="M124" s="43"/>
      <c r="N124" s="24" t="s">
        <v>35</v>
      </c>
      <c r="O124" s="280"/>
      <c r="P124" s="216"/>
      <c r="Q124" s="195"/>
      <c r="R124" s="195"/>
      <c r="S124" s="195"/>
      <c r="T124" s="31"/>
      <c r="U124" s="195"/>
      <c r="V124" s="195"/>
      <c r="W124" s="195"/>
      <c r="X124" s="194"/>
      <c r="Y124" s="195">
        <f>IF(X124="","",DATEDIF(X124,'様式 A-1'!$G$2,"Y"))</f>
      </c>
      <c r="Z124" s="31"/>
      <c r="AA124" s="195"/>
      <c r="AB124" s="196"/>
      <c r="AC124" s="196"/>
      <c r="AD124" s="196"/>
      <c r="AE124" s="196"/>
      <c r="AF124" s="196"/>
      <c r="AG124" s="196"/>
      <c r="AH124" s="196"/>
      <c r="AI124" s="272"/>
      <c r="AJ124" s="86">
        <f t="shared" si="10"/>
        <v>0</v>
      </c>
      <c r="AK124" s="65">
        <f t="shared" si="12"/>
        <v>0</v>
      </c>
      <c r="AL124" s="65">
        <f t="shared" si="13"/>
        <v>0</v>
      </c>
    </row>
    <row r="125" spans="1:38" ht="24" customHeight="1">
      <c r="A125" s="24">
        <f>IF('様式 A-1'!$AL$1="","",'様式 A-1'!$AL$1)</f>
      </c>
      <c r="B125" s="63"/>
      <c r="C125" s="64">
        <f t="shared" si="14"/>
      </c>
      <c r="D125" s="64">
        <f t="shared" si="11"/>
      </c>
      <c r="E125" s="30">
        <f>'様式 A-1'!$D$7</f>
        <v>0</v>
      </c>
      <c r="F125" s="30" t="e">
        <f>'様式 WA-1（集計作業用）'!$D$6</f>
        <v>#N/A</v>
      </c>
      <c r="G125" s="30"/>
      <c r="H125" s="24"/>
      <c r="I125" s="63" t="s">
        <v>576</v>
      </c>
      <c r="J125" s="42"/>
      <c r="K125" s="43"/>
      <c r="L125" s="42"/>
      <c r="M125" s="43"/>
      <c r="N125" s="24" t="s">
        <v>35</v>
      </c>
      <c r="O125" s="280"/>
      <c r="P125" s="216"/>
      <c r="Q125" s="195"/>
      <c r="R125" s="195"/>
      <c r="S125" s="195"/>
      <c r="T125" s="31"/>
      <c r="U125" s="195"/>
      <c r="V125" s="195"/>
      <c r="W125" s="195"/>
      <c r="X125" s="194"/>
      <c r="Y125" s="195">
        <f>IF(X125="","",DATEDIF(X125,'様式 A-1'!$G$2,"Y"))</f>
      </c>
      <c r="Z125" s="31"/>
      <c r="AA125" s="195"/>
      <c r="AB125" s="196"/>
      <c r="AC125" s="196"/>
      <c r="AD125" s="196"/>
      <c r="AE125" s="196"/>
      <c r="AF125" s="196"/>
      <c r="AG125" s="196"/>
      <c r="AH125" s="196"/>
      <c r="AI125" s="272"/>
      <c r="AJ125" s="86">
        <f t="shared" si="10"/>
        <v>0</v>
      </c>
      <c r="AK125" s="65">
        <f t="shared" si="12"/>
        <v>0</v>
      </c>
      <c r="AL125" s="65">
        <f t="shared" si="13"/>
        <v>0</v>
      </c>
    </row>
    <row r="126" spans="1:38" ht="24" customHeight="1">
      <c r="A126" s="24">
        <f>IF('様式 A-1'!$AL$1="","",'様式 A-1'!$AL$1)</f>
      </c>
      <c r="B126" s="63"/>
      <c r="C126" s="64">
        <f t="shared" si="14"/>
      </c>
      <c r="D126" s="64">
        <f t="shared" si="11"/>
      </c>
      <c r="E126" s="30">
        <f>'様式 A-1'!$D$7</f>
        <v>0</v>
      </c>
      <c r="F126" s="30" t="e">
        <f>'様式 WA-1（集計作業用）'!$D$6</f>
        <v>#N/A</v>
      </c>
      <c r="G126" s="30"/>
      <c r="H126" s="24"/>
      <c r="I126" s="63" t="s">
        <v>577</v>
      </c>
      <c r="J126" s="42"/>
      <c r="K126" s="43"/>
      <c r="L126" s="42"/>
      <c r="M126" s="43"/>
      <c r="N126" s="24" t="s">
        <v>35</v>
      </c>
      <c r="O126" s="280"/>
      <c r="P126" s="216"/>
      <c r="Q126" s="195"/>
      <c r="R126" s="195"/>
      <c r="S126" s="195"/>
      <c r="T126" s="31"/>
      <c r="U126" s="195"/>
      <c r="V126" s="195"/>
      <c r="W126" s="195"/>
      <c r="X126" s="194"/>
      <c r="Y126" s="195">
        <f>IF(X126="","",DATEDIF(X126,'様式 A-1'!$G$2,"Y"))</f>
      </c>
      <c r="Z126" s="31"/>
      <c r="AA126" s="195"/>
      <c r="AB126" s="196"/>
      <c r="AC126" s="196"/>
      <c r="AD126" s="196"/>
      <c r="AE126" s="196"/>
      <c r="AF126" s="196"/>
      <c r="AG126" s="196"/>
      <c r="AH126" s="196"/>
      <c r="AI126" s="272"/>
      <c r="AJ126" s="86">
        <f t="shared" si="10"/>
        <v>0</v>
      </c>
      <c r="AK126" s="65">
        <f t="shared" si="12"/>
        <v>0</v>
      </c>
      <c r="AL126" s="65">
        <f t="shared" si="13"/>
        <v>0</v>
      </c>
    </row>
    <row r="127" spans="1:38" ht="24" customHeight="1">
      <c r="A127" s="24">
        <f>IF('様式 A-1'!$AL$1="","",'様式 A-1'!$AL$1)</f>
      </c>
      <c r="B127" s="63"/>
      <c r="C127" s="64">
        <f t="shared" si="14"/>
      </c>
      <c r="D127" s="64">
        <f t="shared" si="11"/>
      </c>
      <c r="E127" s="30">
        <f>'様式 A-1'!$D$7</f>
        <v>0</v>
      </c>
      <c r="F127" s="30" t="e">
        <f>'様式 WA-1（集計作業用）'!$D$6</f>
        <v>#N/A</v>
      </c>
      <c r="G127" s="30"/>
      <c r="H127" s="24"/>
      <c r="I127" s="63" t="s">
        <v>578</v>
      </c>
      <c r="J127" s="42"/>
      <c r="K127" s="43"/>
      <c r="L127" s="42"/>
      <c r="M127" s="43"/>
      <c r="N127" s="24" t="s">
        <v>35</v>
      </c>
      <c r="O127" s="280"/>
      <c r="P127" s="216"/>
      <c r="Q127" s="195"/>
      <c r="R127" s="195"/>
      <c r="S127" s="195"/>
      <c r="T127" s="31"/>
      <c r="U127" s="195"/>
      <c r="V127" s="195"/>
      <c r="W127" s="195"/>
      <c r="X127" s="194"/>
      <c r="Y127" s="195">
        <f>IF(X127="","",DATEDIF(X127,'様式 A-1'!$G$2,"Y"))</f>
      </c>
      <c r="Z127" s="31"/>
      <c r="AA127" s="195"/>
      <c r="AB127" s="196"/>
      <c r="AC127" s="196"/>
      <c r="AD127" s="196"/>
      <c r="AE127" s="196"/>
      <c r="AF127" s="196"/>
      <c r="AG127" s="196"/>
      <c r="AH127" s="196"/>
      <c r="AI127" s="272"/>
      <c r="AJ127" s="86">
        <f t="shared" si="10"/>
        <v>0</v>
      </c>
      <c r="AK127" s="65">
        <f t="shared" si="12"/>
        <v>0</v>
      </c>
      <c r="AL127" s="65">
        <f t="shared" si="13"/>
        <v>0</v>
      </c>
    </row>
    <row r="128" spans="1:38" ht="24" customHeight="1">
      <c r="A128" s="24">
        <f>IF('様式 A-1'!$AL$1="","",'様式 A-1'!$AL$1)</f>
      </c>
      <c r="B128" s="63"/>
      <c r="C128" s="64">
        <f t="shared" si="14"/>
      </c>
      <c r="D128" s="64">
        <f t="shared" si="11"/>
      </c>
      <c r="E128" s="30">
        <f>'様式 A-1'!$D$7</f>
        <v>0</v>
      </c>
      <c r="F128" s="30" t="e">
        <f>'様式 WA-1（集計作業用）'!$D$6</f>
        <v>#N/A</v>
      </c>
      <c r="G128" s="30"/>
      <c r="H128" s="24"/>
      <c r="I128" s="63" t="s">
        <v>579</v>
      </c>
      <c r="J128" s="42"/>
      <c r="K128" s="43"/>
      <c r="L128" s="42"/>
      <c r="M128" s="43"/>
      <c r="N128" s="24" t="s">
        <v>35</v>
      </c>
      <c r="O128" s="280"/>
      <c r="P128" s="216"/>
      <c r="Q128" s="195"/>
      <c r="R128" s="195"/>
      <c r="S128" s="195"/>
      <c r="T128" s="31"/>
      <c r="U128" s="195"/>
      <c r="V128" s="195"/>
      <c r="W128" s="195"/>
      <c r="X128" s="194"/>
      <c r="Y128" s="195">
        <f>IF(X128="","",DATEDIF(X128,'様式 A-1'!$G$2,"Y"))</f>
      </c>
      <c r="Z128" s="31"/>
      <c r="AA128" s="195"/>
      <c r="AB128" s="196"/>
      <c r="AC128" s="196"/>
      <c r="AD128" s="196"/>
      <c r="AE128" s="196"/>
      <c r="AF128" s="196"/>
      <c r="AG128" s="196"/>
      <c r="AH128" s="196"/>
      <c r="AI128" s="272"/>
      <c r="AJ128" s="86">
        <f t="shared" si="10"/>
        <v>0</v>
      </c>
      <c r="AK128" s="65">
        <f t="shared" si="12"/>
        <v>0</v>
      </c>
      <c r="AL128" s="65">
        <f t="shared" si="13"/>
        <v>0</v>
      </c>
    </row>
    <row r="129" spans="1:38" ht="24" customHeight="1">
      <c r="A129" s="24">
        <f>IF('様式 A-1'!$AL$1="","",'様式 A-1'!$AL$1)</f>
      </c>
      <c r="B129" s="63"/>
      <c r="C129" s="64">
        <f t="shared" si="14"/>
      </c>
      <c r="D129" s="64">
        <f t="shared" si="11"/>
      </c>
      <c r="E129" s="30">
        <f>'様式 A-1'!$D$7</f>
        <v>0</v>
      </c>
      <c r="F129" s="30" t="e">
        <f>'様式 WA-1（集計作業用）'!$D$6</f>
        <v>#N/A</v>
      </c>
      <c r="G129" s="30"/>
      <c r="H129" s="24"/>
      <c r="I129" s="63" t="s">
        <v>580</v>
      </c>
      <c r="J129" s="42"/>
      <c r="K129" s="43"/>
      <c r="L129" s="42"/>
      <c r="M129" s="43"/>
      <c r="N129" s="24" t="s">
        <v>35</v>
      </c>
      <c r="O129" s="280"/>
      <c r="P129" s="216"/>
      <c r="Q129" s="195"/>
      <c r="R129" s="195"/>
      <c r="S129" s="195"/>
      <c r="T129" s="31"/>
      <c r="U129" s="195"/>
      <c r="V129" s="195"/>
      <c r="W129" s="195"/>
      <c r="X129" s="194"/>
      <c r="Y129" s="195">
        <f>IF(X129="","",DATEDIF(X129,'様式 A-1'!$G$2,"Y"))</f>
      </c>
      <c r="Z129" s="31"/>
      <c r="AA129" s="195"/>
      <c r="AB129" s="196"/>
      <c r="AC129" s="196"/>
      <c r="AD129" s="196"/>
      <c r="AE129" s="196"/>
      <c r="AF129" s="196"/>
      <c r="AG129" s="196"/>
      <c r="AH129" s="196"/>
      <c r="AI129" s="272"/>
      <c r="AJ129" s="86">
        <f t="shared" si="10"/>
        <v>0</v>
      </c>
      <c r="AK129" s="65">
        <f t="shared" si="12"/>
        <v>0</v>
      </c>
      <c r="AL129" s="65">
        <f t="shared" si="13"/>
        <v>0</v>
      </c>
    </row>
    <row r="130" spans="1:38" s="47" customFormat="1" ht="24" customHeight="1" hidden="1">
      <c r="A130" s="66"/>
      <c r="B130" s="66"/>
      <c r="C130" s="66"/>
      <c r="D130" s="66"/>
      <c r="E130" s="66"/>
      <c r="F130" s="66"/>
      <c r="G130" s="66"/>
      <c r="H130" s="66"/>
      <c r="I130" s="66"/>
      <c r="J130" s="66"/>
      <c r="K130" s="66"/>
      <c r="L130" s="66"/>
      <c r="M130" s="66"/>
      <c r="N130" s="66"/>
      <c r="O130" s="209"/>
      <c r="P130" s="209"/>
      <c r="Q130" s="66"/>
      <c r="R130" s="66"/>
      <c r="S130" s="66"/>
      <c r="T130" s="66"/>
      <c r="U130" s="66"/>
      <c r="V130" s="66"/>
      <c r="W130" s="66"/>
      <c r="X130" s="66"/>
      <c r="Y130" s="66"/>
      <c r="Z130" s="66"/>
      <c r="AA130" s="66"/>
      <c r="AB130" s="160"/>
      <c r="AC130" s="160"/>
      <c r="AD130" s="160"/>
      <c r="AE130" s="160"/>
      <c r="AF130" s="160"/>
      <c r="AG130" s="160"/>
      <c r="AH130" s="160"/>
      <c r="AI130" s="160"/>
      <c r="AJ130" s="66"/>
      <c r="AK130" s="66"/>
      <c r="AL130" s="66"/>
    </row>
    <row r="131" spans="1:48" s="45" customFormat="1" ht="24" customHeight="1" hidden="1">
      <c r="A131" s="152"/>
      <c r="B131" s="152"/>
      <c r="C131" s="152"/>
      <c r="D131" s="152"/>
      <c r="E131" s="152"/>
      <c r="F131" s="152"/>
      <c r="G131" s="152"/>
      <c r="H131" s="152"/>
      <c r="I131" s="152"/>
      <c r="J131" s="152"/>
      <c r="K131" s="152"/>
      <c r="L131" s="152"/>
      <c r="M131" s="152"/>
      <c r="N131" s="152"/>
      <c r="O131" s="217"/>
      <c r="P131" s="288" t="str">
        <f>AQ142</f>
        <v>一般</v>
      </c>
      <c r="Q131" s="226"/>
      <c r="R131" s="226"/>
      <c r="S131" s="226"/>
      <c r="T131" s="227">
        <f>COUNTIF(T10:T129,"一般")</f>
        <v>0</v>
      </c>
      <c r="U131" s="152"/>
      <c r="V131" s="152"/>
      <c r="W131" s="152"/>
      <c r="X131" s="152"/>
      <c r="Y131" s="152"/>
      <c r="Z131" s="152"/>
      <c r="AA131" s="224"/>
      <c r="AB131" s="276">
        <f>SUM(AB10:AB129)</f>
        <v>0</v>
      </c>
      <c r="AC131" s="276">
        <f aca="true" t="shared" si="15" ref="AC131:AH131">SUM(AC10:AC129)</f>
        <v>0</v>
      </c>
      <c r="AD131" s="276">
        <f t="shared" si="15"/>
        <v>0</v>
      </c>
      <c r="AE131" s="276">
        <f t="shared" si="15"/>
        <v>0</v>
      </c>
      <c r="AF131" s="276">
        <f t="shared" si="15"/>
        <v>0</v>
      </c>
      <c r="AG131" s="276">
        <f t="shared" si="15"/>
        <v>0</v>
      </c>
      <c r="AH131" s="276">
        <f t="shared" si="15"/>
        <v>0</v>
      </c>
      <c r="AI131" s="151">
        <f>COUNTIF(AI10:AI129,"1")</f>
        <v>0</v>
      </c>
      <c r="AJ131" s="152"/>
      <c r="AK131" s="152"/>
      <c r="AL131" s="110">
        <f>SUM(AL10:AL129)</f>
        <v>0</v>
      </c>
      <c r="AP131" s="95" t="s">
        <v>76</v>
      </c>
      <c r="AQ131" s="153"/>
      <c r="AR131" s="154"/>
      <c r="AS131" s="154"/>
      <c r="AT131" s="154"/>
      <c r="AU131" s="154"/>
      <c r="AV131" s="154"/>
    </row>
    <row r="132" spans="1:48" s="45" customFormat="1" ht="24" customHeight="1" hidden="1">
      <c r="A132" s="152"/>
      <c r="B132" s="152"/>
      <c r="C132" s="152"/>
      <c r="D132" s="152"/>
      <c r="E132" s="152"/>
      <c r="F132" s="152"/>
      <c r="G132" s="152"/>
      <c r="H132" s="152"/>
      <c r="I132" s="152"/>
      <c r="J132" s="152"/>
      <c r="K132" s="152"/>
      <c r="L132" s="152"/>
      <c r="M132" s="152"/>
      <c r="N132" s="152"/>
      <c r="O132" s="217"/>
      <c r="P132" s="288" t="str">
        <f>AR142</f>
        <v>高校生</v>
      </c>
      <c r="Q132" s="226"/>
      <c r="R132" s="226"/>
      <c r="S132" s="226"/>
      <c r="T132" s="227">
        <f>COUNTIF(T10:T129,"高校生")</f>
        <v>0</v>
      </c>
      <c r="U132" s="152"/>
      <c r="V132" s="152"/>
      <c r="W132" s="152"/>
      <c r="X132" s="152"/>
      <c r="Y132" s="152"/>
      <c r="Z132" s="152"/>
      <c r="AA132" s="224"/>
      <c r="AB132" s="221"/>
      <c r="AC132" s="221"/>
      <c r="AD132" s="221"/>
      <c r="AE132" s="221"/>
      <c r="AF132" s="221"/>
      <c r="AG132" s="221"/>
      <c r="AH132" s="221"/>
      <c r="AI132" s="151">
        <f>COUNTIF(AI10:AI129,"3")</f>
        <v>0</v>
      </c>
      <c r="AJ132" s="152"/>
      <c r="AK132" s="152"/>
      <c r="AL132" s="152"/>
      <c r="AP132" s="153" t="s">
        <v>355</v>
      </c>
      <c r="AQ132" s="153" t="s">
        <v>315</v>
      </c>
      <c r="AR132" s="154"/>
      <c r="AS132" s="154"/>
      <c r="AT132" s="154"/>
      <c r="AU132" s="154"/>
      <c r="AV132" s="154"/>
    </row>
    <row r="133" spans="15:48" s="45" customFormat="1" ht="24" customHeight="1" hidden="1">
      <c r="O133" s="212"/>
      <c r="P133" s="288" t="str">
        <f>AS142</f>
        <v>中学生</v>
      </c>
      <c r="Q133" s="226"/>
      <c r="R133" s="226"/>
      <c r="S133" s="226"/>
      <c r="T133" s="227">
        <f>COUNTIF(T10:T129,"中学生")</f>
        <v>0</v>
      </c>
      <c r="AA133" s="224"/>
      <c r="AB133" s="221"/>
      <c r="AC133" s="221"/>
      <c r="AD133" s="221"/>
      <c r="AE133" s="221"/>
      <c r="AF133" s="221"/>
      <c r="AG133" s="221"/>
      <c r="AH133" s="221"/>
      <c r="AI133" s="151">
        <f>COUNTIF(AI10:AI129,"5")</f>
        <v>0</v>
      </c>
      <c r="AP133" s="154"/>
      <c r="AQ133" s="250"/>
      <c r="AR133" s="250" t="s">
        <v>316</v>
      </c>
      <c r="AS133" s="154"/>
      <c r="AT133" s="154"/>
      <c r="AU133" s="154"/>
      <c r="AV133" s="154"/>
    </row>
    <row r="134" spans="15:35" s="47" customFormat="1" ht="24" customHeight="1" hidden="1">
      <c r="O134" s="203"/>
      <c r="P134" s="289"/>
      <c r="Q134" s="230"/>
      <c r="R134" s="230"/>
      <c r="S134" s="230"/>
      <c r="T134" s="228"/>
      <c r="AB134" s="130"/>
      <c r="AC134" s="130"/>
      <c r="AD134" s="130"/>
      <c r="AE134" s="130"/>
      <c r="AF134" s="130"/>
      <c r="AG134" s="130"/>
      <c r="AH134" s="130"/>
      <c r="AI134" s="130"/>
    </row>
    <row r="135" spans="16:43" ht="24" customHeight="1" hidden="1">
      <c r="P135" s="290"/>
      <c r="Q135" s="231"/>
      <c r="R135" s="231"/>
      <c r="S135" s="231"/>
      <c r="T135" s="229"/>
      <c r="AP135" s="77" t="s">
        <v>356</v>
      </c>
      <c r="AQ135" s="77" t="s">
        <v>431</v>
      </c>
    </row>
    <row r="136" spans="16:46" ht="24" customHeight="1" hidden="1">
      <c r="P136" s="290"/>
      <c r="Q136" s="231"/>
      <c r="R136" s="231"/>
      <c r="S136" s="231"/>
      <c r="T136" s="229"/>
      <c r="AQ136" s="262">
        <v>60000</v>
      </c>
      <c r="AR136" s="262">
        <v>10000</v>
      </c>
      <c r="AS136" s="262" t="s">
        <v>728</v>
      </c>
      <c r="AT136" s="158" t="s">
        <v>729</v>
      </c>
    </row>
    <row r="137" ht="24" customHeight="1" hidden="1"/>
    <row r="138" spans="42:43" ht="24" customHeight="1" hidden="1">
      <c r="AP138" s="77" t="s">
        <v>357</v>
      </c>
      <c r="AQ138" s="77" t="s">
        <v>432</v>
      </c>
    </row>
    <row r="139" spans="43:46" ht="24" customHeight="1" hidden="1">
      <c r="AQ139" s="262" t="str">
        <f>IF('様式 A-1'!AW64="","",'様式 A-1'!AW64)</f>
        <v>一般</v>
      </c>
      <c r="AR139" s="262" t="str">
        <f>IF('様式 A-1'!AW67="","",'様式 A-1'!AW67)</f>
        <v>追加個人種目</v>
      </c>
      <c r="AS139" s="262">
        <f>IF('様式 A-1'!AW68="","",'様式 A-1'!AW68)</f>
      </c>
      <c r="AT139" s="262">
        <f>IF('様式 A-1'!AW69="","",'様式 A-1'!AW69)</f>
      </c>
    </row>
    <row r="140" ht="24" customHeight="1" hidden="1"/>
    <row r="141" spans="42:43" ht="24" customHeight="1" hidden="1">
      <c r="AP141" s="77" t="s">
        <v>358</v>
      </c>
      <c r="AQ141" s="77" t="s">
        <v>494</v>
      </c>
    </row>
    <row r="142" spans="43:48" ht="24" customHeight="1" hidden="1">
      <c r="AQ142" s="262" t="str">
        <f>IF('様式 B-1'!AQ142="","",'様式 B-1'!AQ142)</f>
        <v>一般</v>
      </c>
      <c r="AR142" s="262" t="str">
        <f>IF('様式 B-1'!AR142="","",'様式 B-1'!AR142)</f>
        <v>高校生</v>
      </c>
      <c r="AS142" s="262" t="str">
        <f>IF('様式 B-1'!AS142="","",'様式 B-1'!AS142)</f>
        <v>中学生</v>
      </c>
      <c r="AT142" s="262">
        <f>IF('様式 B-1'!AT142="","",'様式 B-1'!AT142)</f>
      </c>
      <c r="AU142" s="262"/>
      <c r="AV142" s="262"/>
    </row>
    <row r="143" ht="24" customHeight="1" hidden="1"/>
    <row r="144" spans="42:43" ht="24" customHeight="1" hidden="1">
      <c r="AP144" s="77" t="s">
        <v>359</v>
      </c>
      <c r="AQ144" s="77" t="s">
        <v>433</v>
      </c>
    </row>
    <row r="145" spans="43:48" ht="24" customHeight="1" hidden="1">
      <c r="AQ145" s="262" t="s">
        <v>730</v>
      </c>
      <c r="AR145" s="262" t="s">
        <v>291</v>
      </c>
      <c r="AS145" s="262" t="s">
        <v>5</v>
      </c>
      <c r="AT145" s="262"/>
      <c r="AU145" s="262"/>
      <c r="AV145" s="262"/>
    </row>
    <row r="146" ht="24" customHeight="1" hidden="1"/>
    <row r="147" spans="42:43" ht="24" customHeight="1" hidden="1">
      <c r="AP147" s="77" t="s">
        <v>420</v>
      </c>
      <c r="AQ147" s="77" t="s">
        <v>438</v>
      </c>
    </row>
    <row r="148" ht="24" customHeight="1" hidden="1">
      <c r="AQ148" s="118" t="s">
        <v>351</v>
      </c>
    </row>
    <row r="149" ht="24" customHeight="1" hidden="1"/>
    <row r="150" spans="42:43" ht="24" customHeight="1" hidden="1">
      <c r="AP150" s="77" t="s">
        <v>420</v>
      </c>
      <c r="AQ150" s="77" t="s">
        <v>79</v>
      </c>
    </row>
    <row r="151" spans="43:45" ht="24" customHeight="1" hidden="1">
      <c r="AQ151" s="273">
        <v>1</v>
      </c>
      <c r="AR151" s="273"/>
      <c r="AS151" s="273"/>
    </row>
    <row r="152" ht="24" customHeight="1" hidden="1"/>
    <row r="153" spans="42:48" ht="24" customHeight="1" hidden="1">
      <c r="AP153" s="77" t="s">
        <v>360</v>
      </c>
      <c r="AQ153" s="77" t="s">
        <v>78</v>
      </c>
      <c r="AU153" s="77"/>
      <c r="AV153" s="77"/>
    </row>
    <row r="154" spans="43:48" ht="24" customHeight="1" hidden="1">
      <c r="AQ154" s="273">
        <v>2</v>
      </c>
      <c r="AR154" s="77" t="s">
        <v>292</v>
      </c>
      <c r="AU154" s="77"/>
      <c r="AV154" s="77"/>
    </row>
    <row r="155" ht="24" customHeight="1" hidden="1"/>
    <row r="156" ht="24" customHeight="1" hidden="1"/>
    <row r="157" ht="24" customHeight="1" hidden="1"/>
    <row r="158" ht="24" customHeight="1"/>
    <row r="159" ht="24" customHeight="1"/>
    <row r="160" ht="24" customHeight="1"/>
    <row r="161" ht="24" customHeight="1"/>
  </sheetData>
  <sheetProtection password="E856" sheet="1"/>
  <mergeCells count="3">
    <mergeCell ref="I3:M3"/>
    <mergeCell ref="AB3:AH3"/>
    <mergeCell ref="AB4:AH4"/>
  </mergeCells>
  <conditionalFormatting sqref="AA10:AA129">
    <cfRule type="expression" priority="3" dxfId="8" stopIfTrue="1">
      <formula>$AA10="×情報不足"</formula>
    </cfRule>
  </conditionalFormatting>
  <conditionalFormatting sqref="AB8:AI129">
    <cfRule type="cellIs" priority="1" dxfId="1" operator="equal" stopIfTrue="1">
      <formula>5</formula>
    </cfRule>
    <cfRule type="expression" priority="2" dxfId="0" stopIfTrue="1">
      <formula>AB8=3</formula>
    </cfRule>
  </conditionalFormatting>
  <dataValidations count="7">
    <dataValidation type="list" allowBlank="1" showInputMessage="1" showErrorMessage="1" imeMode="off" sqref="N8:N129">
      <formula1>$AQ$133:$AR$133</formula1>
    </dataValidation>
    <dataValidation type="list" allowBlank="1" showInputMessage="1" showErrorMessage="1" imeMode="off" sqref="T8:T129">
      <formula1>$AQ$142:$AS$142</formula1>
    </dataValidation>
    <dataValidation allowBlank="1" showInputMessage="1" showErrorMessage="1" imeMode="hiragana" sqref="J8:K129 Z8:Z129"/>
    <dataValidation allowBlank="1" showInputMessage="1" showErrorMessage="1" imeMode="halfKatakana" sqref="L8:M129 AB7:AH7"/>
    <dataValidation allowBlank="1" showInputMessage="1" showErrorMessage="1" imeMode="off" sqref="X8:Y129 O8:O129 V1:W65536 P1:P65536 AB6:AI6"/>
    <dataValidation type="list" allowBlank="1" showInputMessage="1" showErrorMessage="1" sqref="U8:U129">
      <formula1>"なし(中学生),BLS&amp;WS(高校生),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sqref="AB8:AH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9" r:id="rId1"/>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dimension ref="A1:BN184"/>
  <sheetViews>
    <sheetView zoomScale="85" zoomScaleNormal="85" zoomScalePageLayoutView="0" workbookViewId="0" topLeftCell="A1">
      <selection activeCell="A1" sqref="A1"/>
    </sheetView>
  </sheetViews>
  <sheetFormatPr defaultColWidth="9.140625" defaultRowHeight="15"/>
  <cols>
    <col min="1" max="1" width="10.57421875" style="1" customWidth="1"/>
    <col min="2" max="4" width="40.57421875" style="1" hidden="1" customWidth="1"/>
    <col min="5" max="5" width="17.140625" style="1" hidden="1" customWidth="1"/>
    <col min="6" max="7" width="16.57421875" style="1" hidden="1" customWidth="1"/>
    <col min="8" max="32" width="10.57421875" style="1" hidden="1" customWidth="1"/>
    <col min="33" max="33" width="1.421875" style="1" hidden="1" customWidth="1"/>
    <col min="34" max="37" width="13.57421875" style="1" hidden="1" customWidth="1"/>
    <col min="38" max="43" width="10.57421875" style="1" hidden="1" customWidth="1"/>
    <col min="44" max="44" width="21.8515625" style="1" hidden="1" customWidth="1"/>
    <col min="45" max="66" width="10.57421875" style="1" hidden="1" customWidth="1"/>
    <col min="67" max="69" width="10.57421875" style="1" customWidth="1"/>
    <col min="70" max="16384" width="9.00390625" style="1" customWidth="1"/>
  </cols>
  <sheetData>
    <row r="1" spans="1:66" ht="19.5" customHeight="1">
      <c r="A1" s="2" t="s">
        <v>444</v>
      </c>
      <c r="B1" s="2" t="s">
        <v>445</v>
      </c>
      <c r="C1" s="2" t="s">
        <v>446</v>
      </c>
      <c r="D1" s="2"/>
      <c r="E1" s="2"/>
      <c r="F1" s="2" t="s">
        <v>447</v>
      </c>
      <c r="G1" s="2" t="s">
        <v>448</v>
      </c>
      <c r="H1" s="2" t="s">
        <v>449</v>
      </c>
      <c r="I1" s="2" t="s">
        <v>450</v>
      </c>
      <c r="J1" s="2" t="s">
        <v>451</v>
      </c>
      <c r="K1" s="2" t="s">
        <v>452</v>
      </c>
      <c r="L1" s="2" t="s">
        <v>453</v>
      </c>
      <c r="M1" s="2" t="s">
        <v>454</v>
      </c>
      <c r="N1" s="2" t="s">
        <v>455</v>
      </c>
      <c r="O1" s="2" t="s">
        <v>456</v>
      </c>
      <c r="P1" s="2" t="s">
        <v>457</v>
      </c>
      <c r="Q1" s="2" t="s">
        <v>458</v>
      </c>
      <c r="R1" s="2" t="s">
        <v>459</v>
      </c>
      <c r="S1" s="2" t="s">
        <v>460</v>
      </c>
      <c r="T1" s="2" t="s">
        <v>461</v>
      </c>
      <c r="U1" s="2" t="s">
        <v>462</v>
      </c>
      <c r="V1" s="2" t="s">
        <v>463</v>
      </c>
      <c r="W1" s="2" t="s">
        <v>464</v>
      </c>
      <c r="X1" s="2" t="s">
        <v>465</v>
      </c>
      <c r="Y1" s="2" t="s">
        <v>466</v>
      </c>
      <c r="Z1" s="2" t="s">
        <v>464</v>
      </c>
      <c r="AA1" s="2" t="s">
        <v>465</v>
      </c>
      <c r="AB1" s="2" t="s">
        <v>466</v>
      </c>
      <c r="AC1" s="2" t="s">
        <v>464</v>
      </c>
      <c r="AD1" s="2" t="s">
        <v>465</v>
      </c>
      <c r="AE1" s="2" t="s">
        <v>466</v>
      </c>
      <c r="AF1" s="2" t="s">
        <v>467</v>
      </c>
      <c r="AG1" s="2"/>
      <c r="AH1" s="2"/>
      <c r="AI1" s="2"/>
      <c r="AJ1" s="2"/>
      <c r="AK1" s="2"/>
      <c r="AL1" s="2" t="s">
        <v>468</v>
      </c>
      <c r="AM1" s="2" t="s">
        <v>469</v>
      </c>
      <c r="AN1" s="2" t="s">
        <v>470</v>
      </c>
      <c r="AO1" s="2" t="s">
        <v>471</v>
      </c>
      <c r="AP1" s="2" t="s">
        <v>472</v>
      </c>
      <c r="AQ1" s="2" t="s">
        <v>473</v>
      </c>
      <c r="AR1" s="2" t="s">
        <v>474</v>
      </c>
      <c r="AS1" s="2" t="s">
        <v>475</v>
      </c>
      <c r="AT1" s="2" t="s">
        <v>476</v>
      </c>
      <c r="AU1" s="2" t="s">
        <v>477</v>
      </c>
      <c r="AV1" s="2" t="s">
        <v>478</v>
      </c>
      <c r="AW1" s="2" t="s">
        <v>479</v>
      </c>
      <c r="AX1" s="2" t="s">
        <v>480</v>
      </c>
      <c r="AY1" s="2" t="s">
        <v>481</v>
      </c>
      <c r="AZ1" s="2" t="s">
        <v>482</v>
      </c>
      <c r="BA1" s="2" t="s">
        <v>483</v>
      </c>
      <c r="BB1" s="2" t="s">
        <v>484</v>
      </c>
      <c r="BC1" s="2" t="s">
        <v>485</v>
      </c>
      <c r="BD1" s="2"/>
      <c r="BE1" s="2" t="s">
        <v>486</v>
      </c>
      <c r="BF1" s="2" t="s">
        <v>487</v>
      </c>
      <c r="BG1" s="2" t="s">
        <v>488</v>
      </c>
      <c r="BH1" s="2" t="s">
        <v>489</v>
      </c>
      <c r="BI1" s="2" t="s">
        <v>490</v>
      </c>
      <c r="BJ1" s="2" t="s">
        <v>491</v>
      </c>
      <c r="BK1" s="2"/>
      <c r="BL1" s="2"/>
      <c r="BM1" s="2"/>
      <c r="BN1" s="2"/>
    </row>
    <row r="2" spans="1:66" s="84" customFormat="1" ht="19.5" customHeight="1">
      <c r="A2" s="85" t="s">
        <v>353</v>
      </c>
      <c r="B2" s="85" t="s">
        <v>53</v>
      </c>
      <c r="C2" s="85" t="s">
        <v>53</v>
      </c>
      <c r="D2" s="85"/>
      <c r="E2" s="85"/>
      <c r="F2" s="85" t="s">
        <v>54</v>
      </c>
      <c r="G2" s="85" t="s">
        <v>54</v>
      </c>
      <c r="H2" s="85" t="s">
        <v>55</v>
      </c>
      <c r="I2" s="85" t="s">
        <v>56</v>
      </c>
      <c r="J2" s="85" t="s">
        <v>56</v>
      </c>
      <c r="K2" s="85" t="s">
        <v>56</v>
      </c>
      <c r="L2" s="85" t="s">
        <v>56</v>
      </c>
      <c r="M2" s="85" t="s">
        <v>56</v>
      </c>
      <c r="N2" s="85" t="s">
        <v>56</v>
      </c>
      <c r="O2" s="85" t="s">
        <v>56</v>
      </c>
      <c r="P2" s="85" t="s">
        <v>57</v>
      </c>
      <c r="Q2" s="85" t="s">
        <v>57</v>
      </c>
      <c r="R2" s="85" t="s">
        <v>57</v>
      </c>
      <c r="S2" s="85" t="s">
        <v>57</v>
      </c>
      <c r="T2" s="85" t="s">
        <v>57</v>
      </c>
      <c r="U2" s="85" t="s">
        <v>57</v>
      </c>
      <c r="V2" s="85" t="s">
        <v>57</v>
      </c>
      <c r="W2" s="85" t="s">
        <v>345</v>
      </c>
      <c r="X2" s="85" t="s">
        <v>345</v>
      </c>
      <c r="Y2" s="85" t="s">
        <v>345</v>
      </c>
      <c r="Z2" s="85" t="s">
        <v>345</v>
      </c>
      <c r="AA2" s="85" t="s">
        <v>345</v>
      </c>
      <c r="AB2" s="85" t="s">
        <v>345</v>
      </c>
      <c r="AC2" s="85" t="s">
        <v>345</v>
      </c>
      <c r="AD2" s="85" t="s">
        <v>345</v>
      </c>
      <c r="AE2" s="85" t="s">
        <v>345</v>
      </c>
      <c r="AF2" s="85" t="s">
        <v>345</v>
      </c>
      <c r="AG2" s="85"/>
      <c r="AH2" s="85"/>
      <c r="AI2" s="85"/>
      <c r="AJ2" s="85"/>
      <c r="AK2" s="85"/>
      <c r="AL2" s="85" t="s">
        <v>345</v>
      </c>
      <c r="AM2" s="85" t="s">
        <v>353</v>
      </c>
      <c r="AN2" s="85" t="s">
        <v>353</v>
      </c>
      <c r="AO2" s="85" t="s">
        <v>353</v>
      </c>
      <c r="AP2" s="85" t="s">
        <v>353</v>
      </c>
      <c r="AQ2" s="85" t="s">
        <v>353</v>
      </c>
      <c r="AR2" s="85" t="s">
        <v>59</v>
      </c>
      <c r="AS2" s="85" t="s">
        <v>59</v>
      </c>
      <c r="AT2" s="85" t="s">
        <v>59</v>
      </c>
      <c r="AU2" s="85" t="s">
        <v>59</v>
      </c>
      <c r="AV2" s="85" t="s">
        <v>59</v>
      </c>
      <c r="AW2" s="85" t="s">
        <v>59</v>
      </c>
      <c r="AX2" s="85" t="s">
        <v>260</v>
      </c>
      <c r="AY2" s="85" t="s">
        <v>261</v>
      </c>
      <c r="AZ2" s="85" t="s">
        <v>262</v>
      </c>
      <c r="BA2" s="85" t="s">
        <v>263</v>
      </c>
      <c r="BB2" s="85" t="s">
        <v>264</v>
      </c>
      <c r="BC2" s="85" t="s">
        <v>265</v>
      </c>
      <c r="BD2" s="85"/>
      <c r="BE2" s="85" t="s">
        <v>276</v>
      </c>
      <c r="BF2" s="85" t="s">
        <v>277</v>
      </c>
      <c r="BG2" s="85" t="s">
        <v>278</v>
      </c>
      <c r="BH2" s="85" t="s">
        <v>279</v>
      </c>
      <c r="BI2" s="85" t="s">
        <v>280</v>
      </c>
      <c r="BJ2" s="85" t="s">
        <v>281</v>
      </c>
      <c r="BK2" s="85"/>
      <c r="BL2" s="85"/>
      <c r="BM2" s="85"/>
      <c r="BN2" s="85"/>
    </row>
    <row r="3" spans="23:29" s="113" customFormat="1" ht="19.5" customHeight="1">
      <c r="W3" s="113" t="s">
        <v>308</v>
      </c>
      <c r="Z3" s="113" t="s">
        <v>308</v>
      </c>
      <c r="AC3" s="113" t="s">
        <v>308</v>
      </c>
    </row>
    <row r="4" spans="1:66" ht="32.25" customHeight="1">
      <c r="A4" s="2"/>
      <c r="B4" s="113" t="s">
        <v>272</v>
      </c>
      <c r="C4" s="113"/>
      <c r="D4" s="113"/>
      <c r="E4" s="113"/>
      <c r="F4" s="113"/>
      <c r="G4" s="113"/>
      <c r="H4" s="113" t="s">
        <v>268</v>
      </c>
      <c r="I4" s="113" t="s">
        <v>269</v>
      </c>
      <c r="J4" s="113"/>
      <c r="K4" s="113"/>
      <c r="L4" s="113"/>
      <c r="M4" s="113"/>
      <c r="N4" s="113"/>
      <c r="O4" s="113"/>
      <c r="P4" s="113" t="s">
        <v>300</v>
      </c>
      <c r="Q4" s="113"/>
      <c r="R4" s="113"/>
      <c r="S4" s="113"/>
      <c r="T4" s="113"/>
      <c r="U4" s="113"/>
      <c r="V4" s="113"/>
      <c r="W4" s="436" t="str">
        <f>'様式 A-1'!AW64</f>
        <v>一般</v>
      </c>
      <c r="X4" s="436"/>
      <c r="Y4" s="436"/>
      <c r="Z4" s="436" t="str">
        <f>'様式 A-1'!AW65</f>
        <v>高校生</v>
      </c>
      <c r="AA4" s="436"/>
      <c r="AB4" s="436"/>
      <c r="AC4" s="436" t="str">
        <f>'様式 A-1'!AW66</f>
        <v>中学生</v>
      </c>
      <c r="AD4" s="436"/>
      <c r="AE4" s="436"/>
      <c r="AF4" s="434" t="s">
        <v>960</v>
      </c>
      <c r="AG4" s="2"/>
      <c r="AH4" s="2" t="str">
        <f>'様式 A-1'!B17</f>
        <v>一般</v>
      </c>
      <c r="AI4" s="2" t="str">
        <f>'様式 A-1'!B18</f>
        <v>高校生</v>
      </c>
      <c r="AJ4" s="2" t="str">
        <f>'様式 A-1'!B19</f>
        <v>中学生</v>
      </c>
      <c r="AK4" s="2" t="str">
        <f>'様式 A-1'!B20</f>
        <v>追加個人種目</v>
      </c>
      <c r="AL4" s="2"/>
      <c r="AM4" s="2"/>
      <c r="AN4" s="2"/>
      <c r="AO4" s="2"/>
      <c r="AP4" s="2"/>
      <c r="AQ4" s="2"/>
      <c r="AR4" s="113" t="s">
        <v>344</v>
      </c>
      <c r="AS4" s="113"/>
      <c r="AT4" s="113"/>
      <c r="AU4" s="113"/>
      <c r="AV4" s="113"/>
      <c r="AW4" s="113"/>
      <c r="AX4" s="113" t="s">
        <v>342</v>
      </c>
      <c r="AY4" s="113"/>
      <c r="AZ4" s="113"/>
      <c r="BA4" s="113"/>
      <c r="BB4" s="113"/>
      <c r="BC4" s="113"/>
      <c r="BD4" s="113"/>
      <c r="BE4" s="113" t="s">
        <v>343</v>
      </c>
      <c r="BF4" s="113"/>
      <c r="BG4" s="113"/>
      <c r="BH4" s="113"/>
      <c r="BI4" s="113"/>
      <c r="BJ4" s="113"/>
      <c r="BK4" s="113"/>
      <c r="BL4" s="2"/>
      <c r="BM4" s="2"/>
      <c r="BN4" s="2"/>
    </row>
    <row r="5" spans="1:63" ht="30" customHeight="1">
      <c r="A5" s="41" t="s">
        <v>441</v>
      </c>
      <c r="B5" s="36" t="s">
        <v>74</v>
      </c>
      <c r="C5" s="83"/>
      <c r="D5" s="172" t="s">
        <v>732</v>
      </c>
      <c r="E5" s="172" t="s">
        <v>947</v>
      </c>
      <c r="F5" s="37" t="s">
        <v>946</v>
      </c>
      <c r="G5" s="37">
        <f>IF('様式 A-1'!AW61="","",'様式 A-1'!AW61)</f>
      </c>
      <c r="H5" s="38">
        <f>IF('様式 A-1'!AG7="","","予選区分")</f>
      </c>
      <c r="I5" s="39" t="s">
        <v>8</v>
      </c>
      <c r="J5" s="39" t="s">
        <v>26</v>
      </c>
      <c r="K5" s="39" t="s">
        <v>13</v>
      </c>
      <c r="L5" s="39" t="s">
        <v>9</v>
      </c>
      <c r="M5" s="39" t="s">
        <v>10</v>
      </c>
      <c r="N5" s="39" t="s">
        <v>11</v>
      </c>
      <c r="O5" s="39" t="s">
        <v>12</v>
      </c>
      <c r="P5" s="111" t="s">
        <v>301</v>
      </c>
      <c r="Q5" s="111" t="s">
        <v>302</v>
      </c>
      <c r="R5" s="111" t="s">
        <v>303</v>
      </c>
      <c r="S5" s="111" t="s">
        <v>304</v>
      </c>
      <c r="T5" s="111" t="s">
        <v>305</v>
      </c>
      <c r="U5" s="111" t="s">
        <v>306</v>
      </c>
      <c r="V5" s="111" t="s">
        <v>307</v>
      </c>
      <c r="W5" s="189" t="s">
        <v>776</v>
      </c>
      <c r="X5" s="189" t="s">
        <v>777</v>
      </c>
      <c r="Y5" s="190" t="s">
        <v>778</v>
      </c>
      <c r="Z5" s="189" t="s">
        <v>776</v>
      </c>
      <c r="AA5" s="189" t="s">
        <v>777</v>
      </c>
      <c r="AB5" s="190" t="s">
        <v>778</v>
      </c>
      <c r="AC5" s="189" t="s">
        <v>776</v>
      </c>
      <c r="AD5" s="189" t="s">
        <v>777</v>
      </c>
      <c r="AE5" s="190" t="s">
        <v>778</v>
      </c>
      <c r="AF5" s="435"/>
      <c r="AG5" s="37"/>
      <c r="AH5" s="37"/>
      <c r="AI5" s="37"/>
      <c r="AJ5" s="37"/>
      <c r="AK5" s="37"/>
      <c r="AL5" s="36" t="s">
        <v>27</v>
      </c>
      <c r="AM5" s="114" t="s">
        <v>275</v>
      </c>
      <c r="AN5" s="114" t="s">
        <v>270</v>
      </c>
      <c r="AO5" s="112" t="s">
        <v>271</v>
      </c>
      <c r="AP5" s="114" t="s">
        <v>274</v>
      </c>
      <c r="AQ5" s="114" t="s">
        <v>273</v>
      </c>
      <c r="AR5" s="193" t="s">
        <v>784</v>
      </c>
      <c r="AS5" s="40" t="s">
        <v>779</v>
      </c>
      <c r="AT5" s="40" t="s">
        <v>780</v>
      </c>
      <c r="AU5" s="40" t="s">
        <v>781</v>
      </c>
      <c r="AV5" s="40" t="s">
        <v>782</v>
      </c>
      <c r="AW5" s="40" t="s">
        <v>783</v>
      </c>
      <c r="AX5" s="73" t="s">
        <v>948</v>
      </c>
      <c r="AY5" s="73" t="s">
        <v>956</v>
      </c>
      <c r="AZ5" s="73" t="s">
        <v>954</v>
      </c>
      <c r="BA5" s="73" t="s">
        <v>962</v>
      </c>
      <c r="BB5" s="73" t="s">
        <v>949</v>
      </c>
      <c r="BC5" s="73" t="s">
        <v>951</v>
      </c>
      <c r="BD5" s="73" t="s">
        <v>952</v>
      </c>
      <c r="BE5" s="74" t="s">
        <v>948</v>
      </c>
      <c r="BF5" s="74" t="s">
        <v>956</v>
      </c>
      <c r="BG5" s="74" t="s">
        <v>954</v>
      </c>
      <c r="BH5" s="74" t="s">
        <v>963</v>
      </c>
      <c r="BI5" s="74" t="s">
        <v>949</v>
      </c>
      <c r="BJ5" s="74" t="s">
        <v>951</v>
      </c>
      <c r="BK5" s="74" t="s">
        <v>952</v>
      </c>
    </row>
    <row r="6" spans="1:63" s="3" customFormat="1" ht="24.75" customHeight="1">
      <c r="A6" s="142">
        <f>'様式 A-1'!AL1</f>
        <v>0</v>
      </c>
      <c r="B6" s="3">
        <f>'様式 A-1'!D7</f>
        <v>0</v>
      </c>
      <c r="C6" s="82">
        <f>'様式 A-1'!D8</f>
        <v>0</v>
      </c>
      <c r="D6" s="82" t="e">
        <f>VLOOKUP(B6,B13:C184,2,FALSE)</f>
        <v>#N/A</v>
      </c>
      <c r="E6" s="82">
        <f>'様式 A-1'!W7</f>
        <v>0</v>
      </c>
      <c r="F6" s="33" t="str">
        <f>'様式 A-1'!AH7&amp;'様式 A-1'!AJ7&amp;'様式 A-1'!AK7</f>
        <v>-</v>
      </c>
      <c r="G6" s="3">
        <f>IF('様式 A-1'!AB8="","",'様式 A-1'!AB8)</f>
      </c>
      <c r="H6" s="3">
        <f>IF('様式 A-1'!AI1="","",'様式 A-1'!AI1)</f>
      </c>
      <c r="I6" s="3">
        <f>TRIM('様式 A-1'!C11&amp;"　"&amp;'様式 A-1'!F11)</f>
      </c>
      <c r="J6" s="3">
        <f>ASC(TRIM('様式 A-1'!K11&amp;" "&amp;'様式 A-1'!O11))</f>
      </c>
      <c r="K6" s="3">
        <f>'様式 A-1'!U11</f>
        <v>0</v>
      </c>
      <c r="L6" s="3">
        <f>'様式 A-1'!D12</f>
        <v>0</v>
      </c>
      <c r="M6" s="3">
        <f>'様式 A-1'!G12</f>
        <v>0</v>
      </c>
      <c r="N6" s="33">
        <f>'様式 A-1'!C13</f>
        <v>0</v>
      </c>
      <c r="O6" s="33">
        <f>'様式 A-1'!I13</f>
        <v>0</v>
      </c>
      <c r="P6" s="3">
        <f>IF('様式 A-1'!Y11="",I6,TRIM('様式 A-1'!Y11)&amp;"　"&amp;'様式 A-1'!AB11)</f>
      </c>
      <c r="Q6" s="3">
        <f>IF('様式 A-1'!AG11="",J6,ASC(TRIM('様式 A-1'!AG11&amp;" "&amp;'様式 A-1'!AK11)))</f>
      </c>
      <c r="R6" s="3">
        <f>IF('様式 A-1'!AQ11="",K6,'様式 A-1'!AQ11)</f>
        <v>0</v>
      </c>
      <c r="S6" s="3">
        <f>IF('様式 A-1'!Z12="",L6,'様式 A-1'!Z12)</f>
        <v>0</v>
      </c>
      <c r="T6" s="3">
        <f>IF('様式 A-1'!AC12="",M6,'様式 A-1'!AC12)</f>
        <v>0</v>
      </c>
      <c r="U6" s="3">
        <f>IF('様式 A-1'!Y13="",N6,'様式 A-1'!Y13)</f>
        <v>0</v>
      </c>
      <c r="V6" s="3">
        <f>IF('様式 A-1'!AE13="",O6,'様式 A-1'!AE13)</f>
        <v>0</v>
      </c>
      <c r="W6" s="191">
        <f>'様式 A-1'!T17</f>
        <v>0</v>
      </c>
      <c r="X6" s="191">
        <f>'様式 A-1'!V17</f>
        <v>0</v>
      </c>
      <c r="Y6" s="191">
        <f>SUM(W6:X6)</f>
        <v>0</v>
      </c>
      <c r="Z6" s="191">
        <f>'様式 A-1'!T18</f>
        <v>0</v>
      </c>
      <c r="AA6" s="191">
        <f>'様式 A-1'!V18</f>
        <v>0</v>
      </c>
      <c r="AB6" s="191">
        <f>SUM(Z6:AA6)</f>
        <v>0</v>
      </c>
      <c r="AC6" s="191">
        <f>'様式 A-1'!T19</f>
        <v>0</v>
      </c>
      <c r="AD6" s="191">
        <f>'様式 A-1'!V19</f>
        <v>0</v>
      </c>
      <c r="AE6" s="191">
        <f>SUM(AC6:AD6)</f>
        <v>0</v>
      </c>
      <c r="AF6" s="191">
        <f>SUM(Y6,AB6,AE6)</f>
        <v>0</v>
      </c>
      <c r="AG6" s="35"/>
      <c r="AH6" s="192">
        <f>'様式 A-1'!L17</f>
        <v>0</v>
      </c>
      <c r="AI6" s="192">
        <f>'様式 A-1'!L18</f>
        <v>0</v>
      </c>
      <c r="AJ6" s="192">
        <f>'様式 A-1'!L19</f>
        <v>0</v>
      </c>
      <c r="AK6" s="192">
        <f>'様式 A-1'!L20</f>
        <v>0</v>
      </c>
      <c r="AL6" s="34">
        <f>SUM(AH6:AK6)</f>
        <v>0</v>
      </c>
      <c r="AM6" s="34"/>
      <c r="AN6" s="34"/>
      <c r="AO6" s="34"/>
      <c r="AP6" s="34"/>
      <c r="AQ6" s="34"/>
      <c r="AR6" s="3">
        <f>'様式 A-1'!E29</f>
        <v>0</v>
      </c>
      <c r="AS6" s="3">
        <f>IF('様式 A-1'!J29="","",'様式 A-1'!J29&amp;"　"&amp;'様式 A-1'!M29)</f>
      </c>
      <c r="AT6" s="3">
        <f>IF('様式 A-1'!Q29="","",'様式 A-1'!Q29&amp;"　"&amp;'様式 A-1'!T29)</f>
      </c>
      <c r="AU6" s="3">
        <f>IF('様式 A-1'!X29="","",'様式 A-1'!X29&amp;"　"&amp;'様式 A-1'!AA29)</f>
      </c>
      <c r="AV6" s="3">
        <f>IF('様式 A-1'!AE29="","",'様式 A-1'!AE29&amp;"　"&amp;'様式 A-1'!AH29)</f>
      </c>
      <c r="AW6" s="3">
        <f>IF('様式 A-1'!AL29="","",'様式 A-1'!AL29&amp;"　"&amp;'様式 A-1'!AO29)</f>
      </c>
      <c r="AX6" s="35">
        <f>'様式 B-1'!AB131</f>
        <v>0</v>
      </c>
      <c r="AY6" s="35">
        <f>'様式 B-1'!AC131</f>
        <v>0</v>
      </c>
      <c r="AZ6" s="35">
        <f>'様式 B-1'!AD131</f>
        <v>0</v>
      </c>
      <c r="BA6" s="35">
        <f>'様式 B-1'!AE131</f>
        <v>0</v>
      </c>
      <c r="BB6" s="35">
        <f>'様式 B-1'!AF131</f>
        <v>0</v>
      </c>
      <c r="BC6" s="35">
        <f>'様式 B-1'!AG131</f>
        <v>0</v>
      </c>
      <c r="BD6" s="35">
        <f>'様式 B-1'!AH131</f>
        <v>0</v>
      </c>
      <c r="BE6" s="35">
        <f>'様式 B-2'!AB131</f>
        <v>0</v>
      </c>
      <c r="BF6" s="35">
        <f>'様式 B-2'!AC131</f>
        <v>0</v>
      </c>
      <c r="BG6" s="35">
        <f>'様式 B-2'!AD131</f>
        <v>0</v>
      </c>
      <c r="BH6" s="35">
        <f>'様式 B-2'!AE131</f>
        <v>0</v>
      </c>
      <c r="BI6" s="35">
        <f>'様式 B-2'!AF131</f>
        <v>0</v>
      </c>
      <c r="BJ6" s="35">
        <f>'様式 B-2'!AG131</f>
        <v>0</v>
      </c>
      <c r="BK6" s="35">
        <f>'様式 B-2'!AH131</f>
        <v>0</v>
      </c>
    </row>
    <row r="7" ht="19.5" customHeight="1"/>
    <row r="8" ht="19.5" customHeight="1"/>
    <row r="9" ht="19.5" customHeight="1"/>
    <row r="10" ht="19.5" customHeight="1">
      <c r="A10" s="3"/>
    </row>
    <row r="11" ht="19.5" customHeight="1"/>
    <row r="12" spans="2:3" ht="16.5" customHeight="1">
      <c r="B12" s="157" t="s">
        <v>657</v>
      </c>
      <c r="C12" s="157" t="s">
        <v>771</v>
      </c>
    </row>
    <row r="13" spans="2:3" ht="16.5" customHeight="1">
      <c r="B13" s="3" t="s">
        <v>795</v>
      </c>
      <c r="C13" s="3" t="s">
        <v>796</v>
      </c>
    </row>
    <row r="14" spans="2:3" ht="16.5" customHeight="1">
      <c r="B14" s="3" t="s">
        <v>585</v>
      </c>
      <c r="C14" s="3" t="s">
        <v>658</v>
      </c>
    </row>
    <row r="15" spans="2:3" ht="16.5" customHeight="1">
      <c r="B15" s="3" t="s">
        <v>797</v>
      </c>
      <c r="C15" s="3" t="s">
        <v>798</v>
      </c>
    </row>
    <row r="16" spans="2:3" ht="16.5" customHeight="1">
      <c r="B16" s="3" t="s">
        <v>799</v>
      </c>
      <c r="C16" s="3" t="s">
        <v>800</v>
      </c>
    </row>
    <row r="17" spans="2:3" ht="16.5" customHeight="1">
      <c r="B17" s="3" t="s">
        <v>586</v>
      </c>
      <c r="C17" s="3" t="s">
        <v>659</v>
      </c>
    </row>
    <row r="18" spans="2:3" ht="16.5" customHeight="1">
      <c r="B18" s="3" t="s">
        <v>801</v>
      </c>
      <c r="C18" s="3" t="s">
        <v>747</v>
      </c>
    </row>
    <row r="19" spans="2:3" ht="16.5" customHeight="1">
      <c r="B19" s="3" t="s">
        <v>587</v>
      </c>
      <c r="C19" s="3" t="s">
        <v>660</v>
      </c>
    </row>
    <row r="20" spans="2:3" ht="16.5" customHeight="1">
      <c r="B20" s="3" t="s">
        <v>802</v>
      </c>
      <c r="C20" s="3" t="s">
        <v>748</v>
      </c>
    </row>
    <row r="21" spans="2:3" ht="16.5" customHeight="1">
      <c r="B21" s="3" t="s">
        <v>803</v>
      </c>
      <c r="C21" s="3" t="s">
        <v>749</v>
      </c>
    </row>
    <row r="22" spans="2:3" ht="16.5" customHeight="1">
      <c r="B22" s="3" t="s">
        <v>804</v>
      </c>
      <c r="C22" s="3" t="s">
        <v>805</v>
      </c>
    </row>
    <row r="23" spans="2:3" ht="16.5" customHeight="1">
      <c r="B23" s="3" t="s">
        <v>588</v>
      </c>
      <c r="C23" s="3" t="s">
        <v>661</v>
      </c>
    </row>
    <row r="24" spans="2:3" ht="16.5" customHeight="1">
      <c r="B24" s="3" t="s">
        <v>806</v>
      </c>
      <c r="C24" s="3" t="s">
        <v>806</v>
      </c>
    </row>
    <row r="25" spans="2:5" ht="16.5" customHeight="1">
      <c r="B25" s="3" t="s">
        <v>807</v>
      </c>
      <c r="C25" s="3" t="s">
        <v>808</v>
      </c>
      <c r="E25" s="3"/>
    </row>
    <row r="26" spans="2:3" ht="16.5" customHeight="1">
      <c r="B26" s="3" t="s">
        <v>589</v>
      </c>
      <c r="C26" s="3" t="s">
        <v>662</v>
      </c>
    </row>
    <row r="27" spans="2:3" ht="16.5" customHeight="1">
      <c r="B27" s="3" t="s">
        <v>590</v>
      </c>
      <c r="C27" s="3" t="s">
        <v>663</v>
      </c>
    </row>
    <row r="28" spans="2:3" ht="16.5" customHeight="1">
      <c r="B28" s="3" t="s">
        <v>809</v>
      </c>
      <c r="C28" s="3" t="s">
        <v>810</v>
      </c>
    </row>
    <row r="29" spans="2:3" ht="16.5" customHeight="1">
      <c r="B29" s="3" t="s">
        <v>591</v>
      </c>
      <c r="C29" s="3" t="s">
        <v>664</v>
      </c>
    </row>
    <row r="30" spans="2:3" ht="16.5" customHeight="1">
      <c r="B30" s="3" t="s">
        <v>592</v>
      </c>
      <c r="C30" s="3" t="s">
        <v>665</v>
      </c>
    </row>
    <row r="31" spans="2:3" ht="16.5" customHeight="1">
      <c r="B31" s="3" t="s">
        <v>593</v>
      </c>
      <c r="C31" s="3" t="s">
        <v>666</v>
      </c>
    </row>
    <row r="32" spans="2:5" ht="16.5" customHeight="1">
      <c r="B32" s="3" t="s">
        <v>937</v>
      </c>
      <c r="C32" s="3" t="s">
        <v>938</v>
      </c>
      <c r="D32" s="3"/>
      <c r="E32" s="3"/>
    </row>
    <row r="33" spans="2:3" ht="16.5" customHeight="1">
      <c r="B33" s="3" t="s">
        <v>811</v>
      </c>
      <c r="C33" s="3" t="s">
        <v>812</v>
      </c>
    </row>
    <row r="34" spans="2:3" ht="16.5" customHeight="1">
      <c r="B34" s="3" t="s">
        <v>594</v>
      </c>
      <c r="C34" s="3" t="s">
        <v>667</v>
      </c>
    </row>
    <row r="35" spans="2:3" ht="16.5" customHeight="1">
      <c r="B35" s="3" t="s">
        <v>595</v>
      </c>
      <c r="C35" s="3" t="s">
        <v>668</v>
      </c>
    </row>
    <row r="36" spans="2:3" ht="16.5" customHeight="1">
      <c r="B36" s="3" t="s">
        <v>596</v>
      </c>
      <c r="C36" s="3" t="s">
        <v>669</v>
      </c>
    </row>
    <row r="37" spans="2:3" ht="16.5" customHeight="1">
      <c r="B37" s="3" t="s">
        <v>597</v>
      </c>
      <c r="C37" s="3" t="s">
        <v>670</v>
      </c>
    </row>
    <row r="38" spans="2:3" ht="16.5" customHeight="1">
      <c r="B38" s="3" t="s">
        <v>598</v>
      </c>
      <c r="C38" s="3" t="s">
        <v>671</v>
      </c>
    </row>
    <row r="39" spans="2:3" ht="16.5" customHeight="1">
      <c r="B39" s="3" t="s">
        <v>813</v>
      </c>
      <c r="C39" s="3" t="s">
        <v>750</v>
      </c>
    </row>
    <row r="40" spans="2:3" ht="16.5" customHeight="1">
      <c r="B40" s="3" t="s">
        <v>599</v>
      </c>
      <c r="C40" s="3" t="s">
        <v>672</v>
      </c>
    </row>
    <row r="41" spans="2:3" ht="16.5" customHeight="1">
      <c r="B41" s="3" t="s">
        <v>814</v>
      </c>
      <c r="C41" s="3" t="s">
        <v>815</v>
      </c>
    </row>
    <row r="42" spans="2:3" ht="16.5" customHeight="1">
      <c r="B42" s="3" t="s">
        <v>600</v>
      </c>
      <c r="C42" s="3" t="s">
        <v>673</v>
      </c>
    </row>
    <row r="43" spans="2:3" ht="16.5" customHeight="1">
      <c r="B43" s="3" t="s">
        <v>601</v>
      </c>
      <c r="C43" s="3" t="s">
        <v>674</v>
      </c>
    </row>
    <row r="44" spans="2:3" ht="16.5" customHeight="1">
      <c r="B44" s="3" t="s">
        <v>602</v>
      </c>
      <c r="C44" s="3" t="s">
        <v>675</v>
      </c>
    </row>
    <row r="45" spans="2:3" ht="16.5" customHeight="1">
      <c r="B45" s="3" t="s">
        <v>816</v>
      </c>
      <c r="C45" s="3" t="s">
        <v>817</v>
      </c>
    </row>
    <row r="46" spans="2:3" ht="16.5" customHeight="1">
      <c r="B46" s="3" t="s">
        <v>603</v>
      </c>
      <c r="C46" s="3" t="s">
        <v>676</v>
      </c>
    </row>
    <row r="47" spans="2:3" ht="16.5" customHeight="1">
      <c r="B47" s="3" t="s">
        <v>993</v>
      </c>
      <c r="C47" s="3" t="s">
        <v>994</v>
      </c>
    </row>
    <row r="48" spans="2:3" ht="16.5" customHeight="1">
      <c r="B48" s="3" t="s">
        <v>604</v>
      </c>
      <c r="C48" s="3" t="s">
        <v>677</v>
      </c>
    </row>
    <row r="49" spans="2:3" ht="16.5" customHeight="1">
      <c r="B49" s="3" t="s">
        <v>605</v>
      </c>
      <c r="C49" s="3" t="s">
        <v>678</v>
      </c>
    </row>
    <row r="50" spans="2:3" ht="16.5" customHeight="1">
      <c r="B50" s="3" t="s">
        <v>818</v>
      </c>
      <c r="C50" s="3" t="s">
        <v>751</v>
      </c>
    </row>
    <row r="51" spans="2:3" ht="16.5" customHeight="1">
      <c r="B51" s="3" t="s">
        <v>606</v>
      </c>
      <c r="C51" s="3" t="s">
        <v>606</v>
      </c>
    </row>
    <row r="52" spans="2:3" ht="16.5" customHeight="1">
      <c r="B52" s="3" t="s">
        <v>819</v>
      </c>
      <c r="C52" s="3" t="s">
        <v>820</v>
      </c>
    </row>
    <row r="53" spans="2:3" ht="16.5" customHeight="1">
      <c r="B53" s="3" t="s">
        <v>821</v>
      </c>
      <c r="C53" s="3" t="s">
        <v>822</v>
      </c>
    </row>
    <row r="54" spans="2:3" ht="16.5" customHeight="1">
      <c r="B54" s="3" t="s">
        <v>823</v>
      </c>
      <c r="C54" s="3" t="s">
        <v>824</v>
      </c>
    </row>
    <row r="55" spans="2:3" ht="16.5" customHeight="1">
      <c r="B55" s="3" t="s">
        <v>825</v>
      </c>
      <c r="C55" s="3" t="s">
        <v>826</v>
      </c>
    </row>
    <row r="56" spans="2:3" ht="16.5" customHeight="1">
      <c r="B56" s="3" t="s">
        <v>607</v>
      </c>
      <c r="C56" s="3" t="s">
        <v>679</v>
      </c>
    </row>
    <row r="57" spans="2:3" ht="16.5" customHeight="1">
      <c r="B57" s="3" t="s">
        <v>827</v>
      </c>
      <c r="C57" s="3" t="s">
        <v>752</v>
      </c>
    </row>
    <row r="58" spans="2:3" ht="16.5" customHeight="1">
      <c r="B58" s="3" t="s">
        <v>984</v>
      </c>
      <c r="C58" s="3" t="s">
        <v>985</v>
      </c>
    </row>
    <row r="59" spans="2:5" ht="16.5" customHeight="1">
      <c r="B59" s="3" t="s">
        <v>828</v>
      </c>
      <c r="C59" s="3" t="s">
        <v>829</v>
      </c>
      <c r="E59" s="3"/>
    </row>
    <row r="60" spans="2:3" ht="16.5" customHeight="1">
      <c r="B60" s="3" t="s">
        <v>608</v>
      </c>
      <c r="C60" s="3" t="s">
        <v>680</v>
      </c>
    </row>
    <row r="61" spans="2:3" ht="16.5" customHeight="1">
      <c r="B61" s="3" t="s">
        <v>609</v>
      </c>
      <c r="C61" s="3" t="s">
        <v>681</v>
      </c>
    </row>
    <row r="62" spans="2:3" ht="16.5" customHeight="1">
      <c r="B62" s="3" t="s">
        <v>610</v>
      </c>
      <c r="C62" s="3" t="s">
        <v>682</v>
      </c>
    </row>
    <row r="63" spans="2:3" ht="16.5" customHeight="1">
      <c r="B63" s="3" t="s">
        <v>830</v>
      </c>
      <c r="C63" s="3" t="s">
        <v>831</v>
      </c>
    </row>
    <row r="64" spans="2:3" ht="16.5" customHeight="1">
      <c r="B64" s="3" t="s">
        <v>832</v>
      </c>
      <c r="C64" s="3" t="s">
        <v>833</v>
      </c>
    </row>
    <row r="65" spans="2:3" ht="16.5" customHeight="1">
      <c r="B65" s="3" t="s">
        <v>834</v>
      </c>
      <c r="C65" s="3" t="s">
        <v>835</v>
      </c>
    </row>
    <row r="66" spans="2:3" ht="16.5" customHeight="1">
      <c r="B66" s="3" t="s">
        <v>836</v>
      </c>
      <c r="C66" s="3" t="s">
        <v>753</v>
      </c>
    </row>
    <row r="67" spans="2:3" ht="16.5" customHeight="1">
      <c r="B67" s="3" t="s">
        <v>611</v>
      </c>
      <c r="C67" s="3" t="s">
        <v>683</v>
      </c>
    </row>
    <row r="68" spans="2:3" ht="16.5" customHeight="1">
      <c r="B68" s="3" t="s">
        <v>612</v>
      </c>
      <c r="C68" s="3" t="s">
        <v>684</v>
      </c>
    </row>
    <row r="69" spans="2:3" ht="16.5" customHeight="1">
      <c r="B69" s="3" t="s">
        <v>837</v>
      </c>
      <c r="C69" s="3" t="s">
        <v>754</v>
      </c>
    </row>
    <row r="70" spans="2:3" ht="16.5" customHeight="1">
      <c r="B70" s="3" t="s">
        <v>613</v>
      </c>
      <c r="C70" s="3" t="s">
        <v>685</v>
      </c>
    </row>
    <row r="71" spans="2:3" ht="16.5" customHeight="1">
      <c r="B71" s="3" t="s">
        <v>838</v>
      </c>
      <c r="C71" s="3" t="s">
        <v>755</v>
      </c>
    </row>
    <row r="72" spans="2:3" ht="16.5" customHeight="1">
      <c r="B72" s="3" t="s">
        <v>614</v>
      </c>
      <c r="C72" s="3" t="s">
        <v>686</v>
      </c>
    </row>
    <row r="73" spans="2:3" ht="16.5" customHeight="1">
      <c r="B73" s="3" t="s">
        <v>839</v>
      </c>
      <c r="C73" s="3" t="s">
        <v>756</v>
      </c>
    </row>
    <row r="74" spans="2:3" ht="16.5" customHeight="1">
      <c r="B74" s="3" t="s">
        <v>615</v>
      </c>
      <c r="C74" s="3" t="s">
        <v>687</v>
      </c>
    </row>
    <row r="75" spans="2:3" ht="16.5" customHeight="1">
      <c r="B75" s="3" t="s">
        <v>616</v>
      </c>
      <c r="C75" s="3" t="s">
        <v>688</v>
      </c>
    </row>
    <row r="76" spans="2:3" ht="16.5" customHeight="1">
      <c r="B76" s="3" t="s">
        <v>840</v>
      </c>
      <c r="C76" s="3" t="s">
        <v>757</v>
      </c>
    </row>
    <row r="77" spans="2:3" ht="16.5" customHeight="1">
      <c r="B77" s="3" t="s">
        <v>841</v>
      </c>
      <c r="C77" s="3" t="s">
        <v>842</v>
      </c>
    </row>
    <row r="78" spans="2:3" ht="16.5" customHeight="1">
      <c r="B78" s="3" t="s">
        <v>617</v>
      </c>
      <c r="C78" s="3" t="s">
        <v>689</v>
      </c>
    </row>
    <row r="79" spans="2:3" ht="16.5" customHeight="1">
      <c r="B79" s="3" t="s">
        <v>972</v>
      </c>
      <c r="C79" s="3" t="s">
        <v>973</v>
      </c>
    </row>
    <row r="80" spans="2:3" ht="16.5" customHeight="1">
      <c r="B80" s="3" t="s">
        <v>786</v>
      </c>
      <c r="C80" s="3" t="s">
        <v>788</v>
      </c>
    </row>
    <row r="81" spans="2:3" ht="16.5" customHeight="1">
      <c r="B81" s="3" t="s">
        <v>843</v>
      </c>
      <c r="C81" s="3" t="s">
        <v>844</v>
      </c>
    </row>
    <row r="82" spans="2:3" ht="16.5" customHeight="1">
      <c r="B82" s="3" t="s">
        <v>845</v>
      </c>
      <c r="C82" s="3" t="s">
        <v>846</v>
      </c>
    </row>
    <row r="83" spans="2:3" ht="16.5" customHeight="1">
      <c r="B83" s="3" t="s">
        <v>847</v>
      </c>
      <c r="C83" s="3" t="s">
        <v>847</v>
      </c>
    </row>
    <row r="84" spans="2:3" ht="16.5" customHeight="1">
      <c r="B84" s="3" t="s">
        <v>848</v>
      </c>
      <c r="C84" s="3" t="s">
        <v>758</v>
      </c>
    </row>
    <row r="85" spans="2:3" ht="16.5" customHeight="1">
      <c r="B85" s="3" t="s">
        <v>618</v>
      </c>
      <c r="C85" s="3" t="s">
        <v>690</v>
      </c>
    </row>
    <row r="86" spans="2:3" ht="16.5" customHeight="1">
      <c r="B86" s="3" t="s">
        <v>619</v>
      </c>
      <c r="C86" s="3" t="s">
        <v>691</v>
      </c>
    </row>
    <row r="87" spans="2:3" ht="16.5" customHeight="1">
      <c r="B87" s="3" t="s">
        <v>849</v>
      </c>
      <c r="C87" s="3" t="s">
        <v>759</v>
      </c>
    </row>
    <row r="88" spans="2:3" ht="16.5" customHeight="1">
      <c r="B88" s="3" t="s">
        <v>620</v>
      </c>
      <c r="C88" s="3" t="s">
        <v>692</v>
      </c>
    </row>
    <row r="89" spans="2:3" ht="16.5" customHeight="1">
      <c r="B89" s="3" t="s">
        <v>850</v>
      </c>
      <c r="C89" s="3" t="s">
        <v>851</v>
      </c>
    </row>
    <row r="90" spans="2:3" ht="16.5" customHeight="1">
      <c r="B90" s="3" t="s">
        <v>621</v>
      </c>
      <c r="C90" s="3" t="s">
        <v>693</v>
      </c>
    </row>
    <row r="91" spans="2:3" ht="16.5" customHeight="1">
      <c r="B91" s="3" t="s">
        <v>852</v>
      </c>
      <c r="C91" s="3" t="s">
        <v>853</v>
      </c>
    </row>
    <row r="92" spans="2:3" ht="16.5" customHeight="1">
      <c r="B92" s="3" t="s">
        <v>622</v>
      </c>
      <c r="C92" s="3" t="s">
        <v>694</v>
      </c>
    </row>
    <row r="93" spans="2:3" ht="16.5" customHeight="1">
      <c r="B93" s="3" t="s">
        <v>854</v>
      </c>
      <c r="C93" s="3" t="s">
        <v>855</v>
      </c>
    </row>
    <row r="94" spans="2:3" ht="16.5" customHeight="1">
      <c r="B94" s="3" t="s">
        <v>1002</v>
      </c>
      <c r="C94" s="3" t="s">
        <v>1003</v>
      </c>
    </row>
    <row r="95" spans="2:3" ht="16.5" customHeight="1">
      <c r="B95" s="3" t="s">
        <v>856</v>
      </c>
      <c r="C95" s="3" t="s">
        <v>857</v>
      </c>
    </row>
    <row r="96" spans="2:3" ht="16.5" customHeight="1">
      <c r="B96" s="3" t="s">
        <v>623</v>
      </c>
      <c r="C96" s="3" t="s">
        <v>695</v>
      </c>
    </row>
    <row r="97" spans="2:3" ht="16.5" customHeight="1">
      <c r="B97" s="3" t="s">
        <v>858</v>
      </c>
      <c r="C97" s="3" t="s">
        <v>859</v>
      </c>
    </row>
    <row r="98" spans="2:3" ht="16.5" customHeight="1">
      <c r="B98" s="3" t="s">
        <v>860</v>
      </c>
      <c r="C98" s="3" t="s">
        <v>760</v>
      </c>
    </row>
    <row r="99" spans="2:3" ht="16.5" customHeight="1">
      <c r="B99" s="3" t="s">
        <v>624</v>
      </c>
      <c r="C99" s="3" t="s">
        <v>696</v>
      </c>
    </row>
    <row r="100" spans="2:3" ht="16.5" customHeight="1">
      <c r="B100" s="3" t="s">
        <v>861</v>
      </c>
      <c r="C100" s="3" t="s">
        <v>862</v>
      </c>
    </row>
    <row r="101" spans="2:3" ht="16.5" customHeight="1">
      <c r="B101" s="3" t="s">
        <v>625</v>
      </c>
      <c r="C101" s="3" t="s">
        <v>697</v>
      </c>
    </row>
    <row r="102" spans="2:3" ht="16.5" customHeight="1">
      <c r="B102" s="3" t="s">
        <v>863</v>
      </c>
      <c r="C102" s="3" t="s">
        <v>864</v>
      </c>
    </row>
    <row r="103" spans="2:3" ht="16.5" customHeight="1">
      <c r="B103" s="3" t="s">
        <v>865</v>
      </c>
      <c r="C103" s="3" t="s">
        <v>866</v>
      </c>
    </row>
    <row r="104" spans="2:3" ht="16.5" customHeight="1">
      <c r="B104" s="3" t="s">
        <v>626</v>
      </c>
      <c r="C104" s="3" t="s">
        <v>698</v>
      </c>
    </row>
    <row r="105" spans="2:3" ht="16.5" customHeight="1">
      <c r="B105" s="3" t="s">
        <v>627</v>
      </c>
      <c r="C105" s="3" t="s">
        <v>699</v>
      </c>
    </row>
    <row r="106" spans="2:3" ht="16.5" customHeight="1">
      <c r="B106" s="3" t="s">
        <v>867</v>
      </c>
      <c r="C106" s="3" t="s">
        <v>868</v>
      </c>
    </row>
    <row r="107" spans="2:3" ht="16.5" customHeight="1">
      <c r="B107" s="3" t="s">
        <v>628</v>
      </c>
      <c r="C107" s="3" t="s">
        <v>700</v>
      </c>
    </row>
    <row r="108" spans="2:3" ht="16.5" customHeight="1">
      <c r="B108" s="3" t="s">
        <v>869</v>
      </c>
      <c r="C108" s="3" t="s">
        <v>870</v>
      </c>
    </row>
    <row r="109" spans="2:3" ht="16.5" customHeight="1">
      <c r="B109" s="3" t="s">
        <v>871</v>
      </c>
      <c r="C109" s="3" t="s">
        <v>872</v>
      </c>
    </row>
    <row r="110" spans="2:3" ht="16.5" customHeight="1">
      <c r="B110" s="3" t="s">
        <v>873</v>
      </c>
      <c r="C110" s="3" t="s">
        <v>874</v>
      </c>
    </row>
    <row r="111" spans="2:3" ht="16.5" customHeight="1">
      <c r="B111" s="3" t="s">
        <v>629</v>
      </c>
      <c r="C111" s="3" t="s">
        <v>701</v>
      </c>
    </row>
    <row r="112" spans="2:3" ht="16.5" customHeight="1">
      <c r="B112" s="3" t="s">
        <v>989</v>
      </c>
      <c r="C112" s="3" t="s">
        <v>990</v>
      </c>
    </row>
    <row r="113" spans="2:3" ht="16.5" customHeight="1">
      <c r="B113" s="3" t="s">
        <v>875</v>
      </c>
      <c r="C113" s="3" t="s">
        <v>876</v>
      </c>
    </row>
    <row r="114" spans="2:3" ht="16.5" customHeight="1">
      <c r="B114" s="3" t="s">
        <v>877</v>
      </c>
      <c r="C114" s="3" t="s">
        <v>878</v>
      </c>
    </row>
    <row r="115" spans="2:3" ht="16.5" customHeight="1">
      <c r="B115" s="3" t="s">
        <v>630</v>
      </c>
      <c r="C115" s="3" t="s">
        <v>702</v>
      </c>
    </row>
    <row r="116" spans="2:3" ht="16.5" customHeight="1">
      <c r="B116" s="3" t="s">
        <v>879</v>
      </c>
      <c r="C116" s="3" t="s">
        <v>880</v>
      </c>
    </row>
    <row r="117" spans="2:3" ht="16.5" customHeight="1">
      <c r="B117" s="3" t="s">
        <v>881</v>
      </c>
      <c r="C117" s="3" t="s">
        <v>882</v>
      </c>
    </row>
    <row r="118" spans="2:3" ht="16.5" customHeight="1">
      <c r="B118" s="3" t="s">
        <v>631</v>
      </c>
      <c r="C118" s="3" t="s">
        <v>703</v>
      </c>
    </row>
    <row r="119" spans="2:3" ht="16.5" customHeight="1">
      <c r="B119" s="3" t="s">
        <v>883</v>
      </c>
      <c r="C119" s="3" t="s">
        <v>884</v>
      </c>
    </row>
    <row r="120" spans="2:3" ht="16.5" customHeight="1">
      <c r="B120" s="3" t="s">
        <v>885</v>
      </c>
      <c r="C120" s="3" t="s">
        <v>886</v>
      </c>
    </row>
    <row r="121" spans="2:3" ht="16.5" customHeight="1">
      <c r="B121" s="3" t="s">
        <v>978</v>
      </c>
      <c r="C121" s="3" t="s">
        <v>979</v>
      </c>
    </row>
    <row r="122" spans="2:3" ht="16.5" customHeight="1">
      <c r="B122" s="3" t="s">
        <v>632</v>
      </c>
      <c r="C122" s="3" t="s">
        <v>704</v>
      </c>
    </row>
    <row r="123" spans="2:3" ht="16.5" customHeight="1">
      <c r="B123" s="3" t="s">
        <v>998</v>
      </c>
      <c r="C123" s="3" t="s">
        <v>999</v>
      </c>
    </row>
    <row r="124" spans="2:3" ht="16.5" customHeight="1">
      <c r="B124" s="3" t="s">
        <v>633</v>
      </c>
      <c r="C124" s="3" t="s">
        <v>705</v>
      </c>
    </row>
    <row r="125" spans="2:3" ht="16.5" customHeight="1">
      <c r="B125" s="3" t="s">
        <v>887</v>
      </c>
      <c r="C125" s="3" t="s">
        <v>888</v>
      </c>
    </row>
    <row r="126" spans="2:3" ht="16.5" customHeight="1">
      <c r="B126" s="3" t="s">
        <v>634</v>
      </c>
      <c r="C126" s="3" t="s">
        <v>706</v>
      </c>
    </row>
    <row r="127" spans="2:3" ht="16.5" customHeight="1">
      <c r="B127" s="3" t="s">
        <v>889</v>
      </c>
      <c r="C127" s="3" t="s">
        <v>761</v>
      </c>
    </row>
    <row r="128" spans="2:3" ht="16.5" customHeight="1">
      <c r="B128" s="3" t="s">
        <v>890</v>
      </c>
      <c r="C128" s="3" t="s">
        <v>762</v>
      </c>
    </row>
    <row r="129" spans="2:3" ht="16.5" customHeight="1">
      <c r="B129" s="3" t="s">
        <v>891</v>
      </c>
      <c r="C129" s="3" t="s">
        <v>763</v>
      </c>
    </row>
    <row r="130" spans="2:3" ht="16.5" customHeight="1">
      <c r="B130" s="3" t="s">
        <v>892</v>
      </c>
      <c r="C130" s="3" t="s">
        <v>893</v>
      </c>
    </row>
    <row r="131" spans="2:3" ht="16.5" customHeight="1">
      <c r="B131" s="3" t="s">
        <v>635</v>
      </c>
      <c r="C131" s="3" t="s">
        <v>707</v>
      </c>
    </row>
    <row r="132" spans="2:3" ht="16.5" customHeight="1">
      <c r="B132" s="3" t="s">
        <v>894</v>
      </c>
      <c r="C132" s="3" t="s">
        <v>895</v>
      </c>
    </row>
    <row r="133" spans="2:3" ht="16.5" customHeight="1">
      <c r="B133" s="3" t="s">
        <v>896</v>
      </c>
      <c r="C133" s="3" t="s">
        <v>897</v>
      </c>
    </row>
    <row r="134" spans="2:3" ht="16.5" customHeight="1">
      <c r="B134" s="3" t="s">
        <v>898</v>
      </c>
      <c r="C134" s="3" t="s">
        <v>899</v>
      </c>
    </row>
    <row r="135" spans="2:3" ht="16.5" customHeight="1">
      <c r="B135" s="3" t="s">
        <v>900</v>
      </c>
      <c r="C135" s="3" t="s">
        <v>901</v>
      </c>
    </row>
    <row r="136" spans="2:3" ht="16.5" customHeight="1">
      <c r="B136" s="3" t="s">
        <v>636</v>
      </c>
      <c r="C136" s="3" t="s">
        <v>708</v>
      </c>
    </row>
    <row r="137" spans="2:3" ht="16.5" customHeight="1">
      <c r="B137" s="3" t="s">
        <v>981</v>
      </c>
      <c r="C137" s="3" t="s">
        <v>982</v>
      </c>
    </row>
    <row r="138" spans="2:3" ht="16.5" customHeight="1">
      <c r="B138" s="3" t="s">
        <v>902</v>
      </c>
      <c r="C138" s="3" t="s">
        <v>764</v>
      </c>
    </row>
    <row r="139" spans="2:3" ht="16.5" customHeight="1">
      <c r="B139" s="3" t="s">
        <v>637</v>
      </c>
      <c r="C139" s="3" t="s">
        <v>709</v>
      </c>
    </row>
    <row r="140" spans="2:3" ht="16.5" customHeight="1">
      <c r="B140" s="3" t="s">
        <v>638</v>
      </c>
      <c r="C140" s="3" t="s">
        <v>638</v>
      </c>
    </row>
    <row r="141" spans="2:3" ht="16.5" customHeight="1">
      <c r="B141" s="3" t="s">
        <v>639</v>
      </c>
      <c r="C141" s="3" t="s">
        <v>710</v>
      </c>
    </row>
    <row r="142" spans="2:3" ht="16.5" customHeight="1">
      <c r="B142" s="3" t="s">
        <v>903</v>
      </c>
      <c r="C142" s="3" t="s">
        <v>765</v>
      </c>
    </row>
    <row r="143" spans="2:3" ht="16.5" customHeight="1">
      <c r="B143" s="3" t="s">
        <v>640</v>
      </c>
      <c r="C143" s="3" t="s">
        <v>711</v>
      </c>
    </row>
    <row r="144" spans="2:3" ht="16.5" customHeight="1">
      <c r="B144" s="3" t="s">
        <v>787</v>
      </c>
      <c r="C144" s="3" t="s">
        <v>787</v>
      </c>
    </row>
    <row r="145" spans="2:3" ht="16.5" customHeight="1">
      <c r="B145" s="3" t="s">
        <v>904</v>
      </c>
      <c r="C145" s="3" t="s">
        <v>905</v>
      </c>
    </row>
    <row r="146" spans="2:3" ht="16.5" customHeight="1">
      <c r="B146" s="3" t="s">
        <v>641</v>
      </c>
      <c r="C146" s="3" t="s">
        <v>712</v>
      </c>
    </row>
    <row r="147" spans="2:3" ht="16.5" customHeight="1">
      <c r="B147" s="3" t="s">
        <v>906</v>
      </c>
      <c r="C147" s="3" t="s">
        <v>907</v>
      </c>
    </row>
    <row r="148" spans="2:3" ht="16.5" customHeight="1">
      <c r="B148" s="3" t="s">
        <v>908</v>
      </c>
      <c r="C148" s="3" t="s">
        <v>909</v>
      </c>
    </row>
    <row r="149" spans="2:3" ht="16.5" customHeight="1">
      <c r="B149" s="3" t="s">
        <v>910</v>
      </c>
      <c r="C149" s="3" t="s">
        <v>911</v>
      </c>
    </row>
    <row r="150" spans="2:3" ht="16.5" customHeight="1">
      <c r="B150" s="3" t="s">
        <v>912</v>
      </c>
      <c r="C150" s="3" t="s">
        <v>766</v>
      </c>
    </row>
    <row r="151" spans="2:3" ht="16.5" customHeight="1">
      <c r="B151" s="3" t="s">
        <v>642</v>
      </c>
      <c r="C151" s="3" t="s">
        <v>713</v>
      </c>
    </row>
    <row r="152" spans="2:3" ht="16.5" customHeight="1">
      <c r="B152" s="3" t="s">
        <v>913</v>
      </c>
      <c r="C152" s="3" t="s">
        <v>767</v>
      </c>
    </row>
    <row r="153" spans="2:3" ht="16.5" customHeight="1">
      <c r="B153" s="3" t="s">
        <v>914</v>
      </c>
      <c r="C153" s="3" t="s">
        <v>915</v>
      </c>
    </row>
    <row r="154" spans="2:3" ht="16.5" customHeight="1">
      <c r="B154" s="3" t="s">
        <v>916</v>
      </c>
      <c r="C154" s="3" t="s">
        <v>917</v>
      </c>
    </row>
    <row r="155" spans="2:3" ht="16.5" customHeight="1">
      <c r="B155" s="3" t="s">
        <v>975</v>
      </c>
      <c r="C155" s="3" t="s">
        <v>976</v>
      </c>
    </row>
    <row r="156" spans="2:3" ht="16.5" customHeight="1">
      <c r="B156" s="3" t="s">
        <v>643</v>
      </c>
      <c r="C156" s="3" t="s">
        <v>714</v>
      </c>
    </row>
    <row r="157" spans="2:3" ht="16.5" customHeight="1">
      <c r="B157" s="3" t="s">
        <v>644</v>
      </c>
      <c r="C157" s="3" t="s">
        <v>715</v>
      </c>
    </row>
    <row r="158" spans="2:3" ht="16.5" customHeight="1">
      <c r="B158" s="3" t="s">
        <v>969</v>
      </c>
      <c r="C158" s="3" t="s">
        <v>970</v>
      </c>
    </row>
    <row r="159" spans="2:3" ht="16.5" customHeight="1">
      <c r="B159" s="3" t="s">
        <v>645</v>
      </c>
      <c r="C159" s="3" t="s">
        <v>716</v>
      </c>
    </row>
    <row r="160" spans="2:3" ht="16.5" customHeight="1">
      <c r="B160" s="3" t="s">
        <v>646</v>
      </c>
      <c r="C160" s="3" t="s">
        <v>717</v>
      </c>
    </row>
    <row r="161" spans="2:3" ht="16.5" customHeight="1">
      <c r="B161" s="3" t="s">
        <v>647</v>
      </c>
      <c r="C161" s="3" t="s">
        <v>718</v>
      </c>
    </row>
    <row r="162" spans="2:3" ht="16.5" customHeight="1">
      <c r="B162" s="3" t="s">
        <v>918</v>
      </c>
      <c r="C162" s="3" t="s">
        <v>919</v>
      </c>
    </row>
    <row r="163" spans="2:3" ht="16.5" customHeight="1">
      <c r="B163" s="3" t="s">
        <v>996</v>
      </c>
      <c r="C163" s="3" t="s">
        <v>997</v>
      </c>
    </row>
    <row r="164" spans="2:3" ht="16.5" customHeight="1">
      <c r="B164" s="1" t="s">
        <v>648</v>
      </c>
      <c r="C164" s="1" t="s">
        <v>719</v>
      </c>
    </row>
    <row r="165" spans="2:3" ht="16.5" customHeight="1">
      <c r="B165" s="3" t="s">
        <v>987</v>
      </c>
      <c r="C165" s="3" t="s">
        <v>988</v>
      </c>
    </row>
    <row r="166" spans="2:3" ht="16.5" customHeight="1">
      <c r="B166" s="1" t="s">
        <v>920</v>
      </c>
      <c r="C166" s="1" t="s">
        <v>921</v>
      </c>
    </row>
    <row r="167" spans="2:3" ht="16.5" customHeight="1">
      <c r="B167" s="1" t="s">
        <v>922</v>
      </c>
      <c r="C167" s="1" t="s">
        <v>923</v>
      </c>
    </row>
    <row r="168" spans="2:3" ht="16.5" customHeight="1">
      <c r="B168" s="1" t="s">
        <v>924</v>
      </c>
      <c r="C168" s="1" t="s">
        <v>925</v>
      </c>
    </row>
    <row r="169" spans="2:3" ht="16.5" customHeight="1">
      <c r="B169" s="1" t="s">
        <v>926</v>
      </c>
      <c r="C169" s="1" t="s">
        <v>927</v>
      </c>
    </row>
    <row r="170" spans="2:3" ht="16.5" customHeight="1">
      <c r="B170" s="1" t="s">
        <v>649</v>
      </c>
      <c r="C170" s="1" t="s">
        <v>720</v>
      </c>
    </row>
    <row r="171" spans="2:3" ht="16.5" customHeight="1">
      <c r="B171" s="1" t="s">
        <v>650</v>
      </c>
      <c r="C171" s="1" t="s">
        <v>721</v>
      </c>
    </row>
    <row r="172" spans="2:3" ht="16.5" customHeight="1">
      <c r="B172" s="1" t="s">
        <v>651</v>
      </c>
      <c r="C172" s="1" t="s">
        <v>722</v>
      </c>
    </row>
    <row r="173" spans="2:3" ht="13.5">
      <c r="B173" s="1" t="s">
        <v>928</v>
      </c>
      <c r="C173" s="1" t="s">
        <v>768</v>
      </c>
    </row>
    <row r="174" spans="2:3" ht="13.5">
      <c r="B174" s="1" t="s">
        <v>652</v>
      </c>
      <c r="C174" s="1" t="s">
        <v>723</v>
      </c>
    </row>
    <row r="175" spans="2:3" ht="13.5">
      <c r="B175" s="3" t="s">
        <v>966</v>
      </c>
      <c r="C175" s="3" t="s">
        <v>967</v>
      </c>
    </row>
    <row r="176" spans="2:3" ht="13.5">
      <c r="B176" s="1" t="s">
        <v>653</v>
      </c>
      <c r="C176" s="1" t="s">
        <v>724</v>
      </c>
    </row>
    <row r="177" spans="2:3" ht="13.5">
      <c r="B177" s="1" t="s">
        <v>654</v>
      </c>
      <c r="C177" s="1" t="s">
        <v>725</v>
      </c>
    </row>
    <row r="178" spans="2:3" ht="13.5">
      <c r="B178" s="1" t="s">
        <v>929</v>
      </c>
      <c r="C178" s="1" t="s">
        <v>769</v>
      </c>
    </row>
    <row r="179" spans="2:3" ht="13.5">
      <c r="B179" s="1" t="s">
        <v>930</v>
      </c>
      <c r="C179" s="1" t="s">
        <v>770</v>
      </c>
    </row>
    <row r="180" spans="2:3" ht="13.5">
      <c r="B180" s="1" t="s">
        <v>931</v>
      </c>
      <c r="C180" s="1" t="s">
        <v>932</v>
      </c>
    </row>
    <row r="181" spans="2:3" ht="13.5">
      <c r="B181" s="1" t="s">
        <v>933</v>
      </c>
      <c r="C181" s="1" t="s">
        <v>934</v>
      </c>
    </row>
    <row r="182" spans="2:3" ht="13.5">
      <c r="B182" s="1" t="s">
        <v>655</v>
      </c>
      <c r="C182" s="1" t="s">
        <v>726</v>
      </c>
    </row>
    <row r="183" spans="2:3" ht="13.5">
      <c r="B183" s="1" t="s">
        <v>935</v>
      </c>
      <c r="C183" s="1" t="s">
        <v>936</v>
      </c>
    </row>
    <row r="184" spans="2:3" ht="13.5">
      <c r="B184" s="1" t="s">
        <v>656</v>
      </c>
      <c r="C184" s="1" t="s">
        <v>727</v>
      </c>
    </row>
  </sheetData>
  <sheetProtection/>
  <mergeCells count="4">
    <mergeCell ref="AF4:AF5"/>
    <mergeCell ref="W4:Y4"/>
    <mergeCell ref="Z4:AB4"/>
    <mergeCell ref="AC4:AE4"/>
  </mergeCell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jla009</cp:lastModifiedBy>
  <cp:lastPrinted>2021-03-25T03:36:07Z</cp:lastPrinted>
  <dcterms:created xsi:type="dcterms:W3CDTF">2009-03-14T01:31:31Z</dcterms:created>
  <dcterms:modified xsi:type="dcterms:W3CDTF">2023-04-18T06:25:18Z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