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39" activeTab="0"/>
  </bookViews>
  <sheets>
    <sheet name="様式 A-3" sheetId="1" r:id="rId1"/>
    <sheet name="様式 B-1" sheetId="2" r:id="rId2"/>
    <sheet name="様式 B-2" sheetId="3" r:id="rId3"/>
    <sheet name="様式 C-3" sheetId="4" r:id="rId4"/>
    <sheet name="様式 WA-3（事務局作業用）" sheetId="5" r:id="rId5"/>
  </sheets>
  <definedNames>
    <definedName name="_xlnm.Print_Area" localSheetId="0">'様式 A-3'!$A$1:$AQ$68</definedName>
    <definedName name="_xlnm.Print_Area" localSheetId="1">'様式 B-1'!$H$3:$AI$82</definedName>
    <definedName name="_xlnm.Print_Area" localSheetId="2">'様式 B-2'!$H$3:$AI$81</definedName>
    <definedName name="_xlnm.Print_Area" localSheetId="3">'様式 C-3'!$B$3:$M$12</definedName>
    <definedName name="_xlnm.Print_Titles" localSheetId="0">'様式 A-3'!$1:$4</definedName>
    <definedName name="_xlnm.Print_Titles" localSheetId="1">'様式 B-1'!$3:$7</definedName>
    <definedName name="_xlnm.Print_Titles" localSheetId="2">'様式 B-2'!$3:$7</definedName>
  </definedNames>
  <calcPr fullCalcOnLoad="1"/>
</workbook>
</file>

<file path=xl/sharedStrings.xml><?xml version="1.0" encoding="utf-8"?>
<sst xmlns="http://schemas.openxmlformats.org/spreadsheetml/2006/main" count="1403" uniqueCount="813">
  <si>
    <t>性別</t>
  </si>
  <si>
    <t>年齢</t>
  </si>
  <si>
    <t>南浜</t>
  </si>
  <si>
    <t>規定内</t>
  </si>
  <si>
    <t>〒</t>
  </si>
  <si>
    <t>参加費合計</t>
  </si>
  <si>
    <t>×</t>
  </si>
  <si>
    <t>＝</t>
  </si>
  <si>
    <t>代表氏名</t>
  </si>
  <si>
    <t>代表〒</t>
  </si>
  <si>
    <t>代表住所</t>
  </si>
  <si>
    <t>代表電話</t>
  </si>
  <si>
    <t>代表E-mail</t>
  </si>
  <si>
    <t>代表性別</t>
  </si>
  <si>
    <t>性　別</t>
  </si>
  <si>
    <t>住　所</t>
  </si>
  <si>
    <t>連絡先</t>
  </si>
  <si>
    <t>E-mail</t>
  </si>
  <si>
    <t>ﾌﾘｶﾞﾅ(半角ｶﾀｶﾅ)</t>
  </si>
  <si>
    <t>チーム名</t>
  </si>
  <si>
    <t>チーム名</t>
  </si>
  <si>
    <t>ｴﾝﾄﾘｰ数</t>
  </si>
  <si>
    <t>男子</t>
  </si>
  <si>
    <t>ﾌﾘｶﾞﾅ(半角ｶﾀｶﾅ)</t>
  </si>
  <si>
    <t>競技者
番号</t>
  </si>
  <si>
    <t>競技者氏名</t>
  </si>
  <si>
    <t>生年月日
(yyyy/mm/dd)</t>
  </si>
  <si>
    <t>代表ﾌﾘｶﾞﾅ</t>
  </si>
  <si>
    <t>参加費合計</t>
  </si>
  <si>
    <t>男</t>
  </si>
  <si>
    <t>B-1</t>
  </si>
  <si>
    <t>B-2</t>
  </si>
  <si>
    <t>女子</t>
  </si>
  <si>
    <t>超過</t>
  </si>
  <si>
    <t>ﾄｳｷｮｳ</t>
  </si>
  <si>
    <t>ﾀﾛｳ</t>
  </si>
  <si>
    <t>ﾊﾅｺ</t>
  </si>
  <si>
    <t>女</t>
  </si>
  <si>
    <t>男</t>
  </si>
  <si>
    <t>女</t>
  </si>
  <si>
    <t>1.</t>
  </si>
  <si>
    <t>2.</t>
  </si>
  <si>
    <t>×</t>
  </si>
  <si>
    <t>○</t>
  </si>
  <si>
    <t>▲</t>
  </si>
  <si>
    <t>▲</t>
  </si>
  <si>
    <t>漢字・姓</t>
  </si>
  <si>
    <t>漢字・名</t>
  </si>
  <si>
    <t>○</t>
  </si>
  <si>
    <t>▲</t>
  </si>
  <si>
    <t>[11]</t>
  </si>
  <si>
    <t>チーム名</t>
  </si>
  <si>
    <t>チーム代表者</t>
  </si>
  <si>
    <t>[14]</t>
  </si>
  <si>
    <t>[01]</t>
  </si>
  <si>
    <t>[02]</t>
  </si>
  <si>
    <t>[03]</t>
  </si>
  <si>
    <t>[21]</t>
  </si>
  <si>
    <t>A[11]</t>
  </si>
  <si>
    <t>A[12]</t>
  </si>
  <si>
    <t>A[13]</t>
  </si>
  <si>
    <t>A[14]</t>
  </si>
  <si>
    <t>A[15]</t>
  </si>
  <si>
    <t>A[22]</t>
  </si>
  <si>
    <t>A[31]</t>
  </si>
  <si>
    <t>男女</t>
  </si>
  <si>
    <t>大会初日</t>
  </si>
  <si>
    <t>上段項目：</t>
  </si>
  <si>
    <t>下段項目：</t>
  </si>
  <si>
    <t>○参加あり</t>
  </si>
  <si>
    <t>×参加なし</t>
  </si>
  <si>
    <t>【例】yyyy/mm/dd</t>
  </si>
  <si>
    <t>3.</t>
  </si>
  <si>
    <t>[21]</t>
  </si>
  <si>
    <t>2.</t>
  </si>
  <si>
    <t>[22]</t>
  </si>
  <si>
    <t>☆全日本など、予選会を行う大会の場合は、日付1～日付3に各予選会初日の日付を入力。</t>
  </si>
  <si>
    <t>日付1</t>
  </si>
  <si>
    <t>日付2</t>
  </si>
  <si>
    <t>日付3</t>
  </si>
  <si>
    <t>大会名</t>
  </si>
  <si>
    <t>(内訳)</t>
  </si>
  <si>
    <t>チーム正式名称</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</si>
  <si>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</si>
  <si>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</si>
  <si>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</si>
  <si>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</si>
  <si>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</si>
  <si>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</si>
  <si>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</si>
  <si>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</si>
  <si>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</si>
  <si>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</si>
  <si>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[31]</t>
  </si>
  <si>
    <t>☆大会要項に準拠した名称を入力。</t>
  </si>
  <si>
    <t>選出義務の有無→</t>
  </si>
  <si>
    <t>↓「義務あり」の場合</t>
  </si>
  <si>
    <t>０人</t>
  </si>
  <si>
    <t>１人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</si>
  <si>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</si>
  <si>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</si>
  <si>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</si>
  <si>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</si>
  <si>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</si>
  <si>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</si>
  <si>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</si>
  <si>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</si>
  <si>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</si>
  <si>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</si>
  <si>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</si>
  <si>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</si>
  <si>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</si>
  <si>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</si>
  <si>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</si>
  <si>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</si>
  <si>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</si>
  <si>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</si>
  <si>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</si>
  <si>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</si>
  <si>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</si>
  <si>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</si>
  <si>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</si>
  <si>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</si>
  <si>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</si>
  <si>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</si>
  <si>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</si>
  <si>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</si>
  <si>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</si>
  <si>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</si>
  <si>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</si>
  <si>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</si>
  <si>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</si>
  <si>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</si>
  <si>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</si>
  <si>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</si>
  <si>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</si>
  <si>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</si>
  <si>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</si>
  <si>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</si>
  <si>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</si>
  <si>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</si>
  <si>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</si>
  <si>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</si>
  <si>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</si>
  <si>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</si>
  <si>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</si>
  <si>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</si>
  <si>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</si>
  <si>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</si>
  <si>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</si>
  <si>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</si>
  <si>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</si>
  <si>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</si>
  <si>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</si>
  <si>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</si>
  <si>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</si>
  <si>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</si>
  <si>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</si>
  <si>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</si>
  <si>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</si>
  <si>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</si>
  <si>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</si>
  <si>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</si>
  <si>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</si>
  <si>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</si>
  <si>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</si>
  <si>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</si>
  <si>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</si>
  <si>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</si>
  <si>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</si>
  <si>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</si>
  <si>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</si>
  <si>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</si>
  <si>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</si>
  <si>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</si>
  <si>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</si>
  <si>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No.</t>
  </si>
  <si>
    <t>No.</t>
  </si>
  <si>
    <t>男子</t>
  </si>
  <si>
    <t>女子</t>
  </si>
  <si>
    <t>参加種別・参加費</t>
  </si>
  <si>
    <t>※同意書</t>
  </si>
  <si>
    <t>○</t>
  </si>
  <si>
    <t>B1-24</t>
  </si>
  <si>
    <t>B1-25</t>
  </si>
  <si>
    <t>B1-26</t>
  </si>
  <si>
    <t>B1-27</t>
  </si>
  <si>
    <t>B1-28</t>
  </si>
  <si>
    <t>ﾁｰﾑ･特別</t>
  </si>
  <si>
    <t>項目名：</t>
  </si>
  <si>
    <t>☆数を把握したい項目の単位（人、個など）を入力。</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</si>
  <si>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</si>
  <si>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</si>
  <si>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</si>
  <si>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</si>
  <si>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</si>
  <si>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</si>
  <si>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</si>
  <si>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</si>
  <si>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</si>
  <si>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</si>
  <si>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</si>
  <si>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</si>
  <si>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B2-28</t>
  </si>
  <si>
    <t>希望数調査</t>
  </si>
  <si>
    <t>品川</t>
  </si>
  <si>
    <t>勇樹</t>
  </si>
  <si>
    <t>ｼﾅｶﾞﾜ</t>
  </si>
  <si>
    <t>ﾕｳｷ</t>
  </si>
  <si>
    <t>東京</t>
  </si>
  <si>
    <t>太郎</t>
  </si>
  <si>
    <t>花子</t>
  </si>
  <si>
    <t>香奈</t>
  </si>
  <si>
    <t>ｶﾅ</t>
  </si>
  <si>
    <t>※JLA会費</t>
  </si>
  <si>
    <t>※備考</t>
  </si>
  <si>
    <t>種目（エントリー種目数に制限が無いときは　"99"　と入力）</t>
  </si>
  <si>
    <t>☆エントリー種目数に制限が無い場合は、必ず、セル内データを削除。</t>
  </si>
  <si>
    <t>☆使用しない欄（1.～3.）は、セル内データを削除。</t>
  </si>
  <si>
    <t>人表示</t>
  </si>
  <si>
    <t>参加確認→</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</si>
  <si>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</si>
  <si>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</si>
  <si>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</si>
  <si>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</si>
  <si>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</si>
  <si>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</si>
  <si>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</si>
  <si>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</si>
  <si>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</si>
  <si>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</si>
  <si>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</si>
  <si>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</si>
  <si>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例</t>
  </si>
  <si>
    <t>大会初日：</t>
  </si>
  <si>
    <t>[02]</t>
  </si>
  <si>
    <t>申込〆切</t>
  </si>
  <si>
    <t>参加確認・選択肢</t>
  </si>
  <si>
    <t>性別</t>
  </si>
  <si>
    <t>女</t>
  </si>
  <si>
    <t>（追加種目専用欄）4.</t>
  </si>
  <si>
    <t>男女区分</t>
  </si>
  <si>
    <t>☆チーム代表者が兼ねる場合は、入力不要です。</t>
  </si>
  <si>
    <t>B1-13</t>
  </si>
  <si>
    <t>B1-15</t>
  </si>
  <si>
    <t>B1-19</t>
  </si>
  <si>
    <t>B1-20</t>
  </si>
  <si>
    <t>B1-21</t>
  </si>
  <si>
    <t>B1-22</t>
  </si>
  <si>
    <t>B1-23</t>
  </si>
  <si>
    <t>B1-24</t>
  </si>
  <si>
    <t>B1-25</t>
  </si>
  <si>
    <t>B1-33</t>
  </si>
  <si>
    <t>000</t>
  </si>
  <si>
    <r>
      <t>J</t>
    </r>
    <r>
      <rPr>
        <sz val="11"/>
        <color indexed="8"/>
        <rFont val="ＭＳ ゴシック"/>
        <family val="3"/>
      </rPr>
      <t>LA会費納入金額</t>
    </r>
  </si>
  <si>
    <t>B2-45</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</si>
  <si>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</si>
  <si>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</si>
  <si>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</si>
  <si>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</si>
  <si>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</si>
  <si>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</si>
  <si>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A[32]</t>
  </si>
  <si>
    <t>[32]</t>
  </si>
  <si>
    <t>A[33]</t>
  </si>
  <si>
    <t>※《基本設定》画面は、リストの下（AU30）にあります。</t>
  </si>
  <si>
    <t>☆通常の（予選を行わない）大会の場合は、日付0の欄に大会初日（１日大会の場合は大会当日）を入力。</t>
  </si>
  <si>
    <t>様式B-1情報→</t>
  </si>
  <si>
    <t>様式B-2情報→</t>
  </si>
  <si>
    <t>選出審判員情報→</t>
  </si>
  <si>
    <t>種々の希望数</t>
  </si>
  <si>
    <t>備考（予備欄）</t>
  </si>
  <si>
    <t>A[21]</t>
  </si>
  <si>
    <t>（１）エントリーに関するチーム情報を入力してください。</t>
  </si>
  <si>
    <t>△△△</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</si>
  <si>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</si>
  <si>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</si>
  <si>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</si>
  <si>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</si>
  <si>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</si>
  <si>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</si>
  <si>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</si>
  <si>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</si>
  <si>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</si>
  <si>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</si>
  <si>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</si>
  <si>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</si>
  <si>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</si>
  <si>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</si>
  <si>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</si>
  <si>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</si>
  <si>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</si>
  <si>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</si>
  <si>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参加種別・参加費</t>
  </si>
  <si>
    <t>B2-13</t>
  </si>
  <si>
    <t>B2-15</t>
  </si>
  <si>
    <t>B2-19</t>
  </si>
  <si>
    <t>B2-20</t>
  </si>
  <si>
    <t>B2-21</t>
  </si>
  <si>
    <t>B2-33</t>
  </si>
  <si>
    <t>B2-01</t>
  </si>
  <si>
    <t>B2-02</t>
  </si>
  <si>
    <t>B2-03</t>
  </si>
  <si>
    <t>B2-04</t>
  </si>
  <si>
    <t>B2-05</t>
  </si>
  <si>
    <t>B2-06</t>
  </si>
  <si>
    <t>B2-08</t>
  </si>
  <si>
    <t>B2-09</t>
  </si>
  <si>
    <t>B2-10</t>
  </si>
  <si>
    <t>B2-11</t>
  </si>
  <si>
    <t>B2-12</t>
  </si>
  <si>
    <t>B2-13</t>
  </si>
  <si>
    <t>B2-15</t>
  </si>
  <si>
    <t>B2-16</t>
  </si>
  <si>
    <t>B2-17</t>
  </si>
  <si>
    <t>B2-18</t>
  </si>
  <si>
    <t>B2-19</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</si>
  <si>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</si>
  <si>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</si>
  <si>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</si>
  <si>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</si>
  <si>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</si>
  <si>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</si>
  <si>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</si>
  <si>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</si>
  <si>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</si>
  <si>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</si>
  <si>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</si>
  <si>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</si>
  <si>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</si>
  <si>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</si>
  <si>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</si>
  <si>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</si>
  <si>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</si>
  <si>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</si>
  <si>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</si>
  <si>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</si>
  <si>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</si>
  <si>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</si>
  <si>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B1-01</t>
  </si>
  <si>
    <t>B1-02</t>
  </si>
  <si>
    <t>B1-03</t>
  </si>
  <si>
    <t>B1-04</t>
  </si>
  <si>
    <t>B1-05</t>
  </si>
  <si>
    <t>B1-06</t>
  </si>
  <si>
    <t>B1-07</t>
  </si>
  <si>
    <t>B1-08</t>
  </si>
  <si>
    <t>B1-09</t>
  </si>
  <si>
    <t>B1-10</t>
  </si>
  <si>
    <t>B1-11</t>
  </si>
  <si>
    <t>B1-12</t>
  </si>
  <si>
    <t>B1-13</t>
  </si>
  <si>
    <t>B1-15</t>
  </si>
  <si>
    <t>B1-16</t>
  </si>
  <si>
    <t>B1-17</t>
  </si>
  <si>
    <t>B1-18</t>
  </si>
  <si>
    <t>B1-19</t>
  </si>
  <si>
    <t>B1-26</t>
  </si>
  <si>
    <t>B1-27</t>
  </si>
  <si>
    <t>B1-28</t>
  </si>
  <si>
    <t>B1-29</t>
  </si>
  <si>
    <t>B1-30</t>
  </si>
  <si>
    <t>B1-31</t>
  </si>
  <si>
    <t>B1-32</t>
  </si>
  <si>
    <t>B1-34</t>
  </si>
  <si>
    <t>B1-35</t>
  </si>
  <si>
    <t>B1-36</t>
  </si>
  <si>
    <t>B1-37</t>
  </si>
  <si>
    <t>B1-38</t>
  </si>
  <si>
    <t>B1-39</t>
  </si>
  <si>
    <t>B1-40</t>
  </si>
  <si>
    <t>B1-41</t>
  </si>
  <si>
    <t>B1-42</t>
  </si>
  <si>
    <t>B1-43</t>
  </si>
  <si>
    <t>B1-44</t>
  </si>
  <si>
    <t>B1-25～</t>
  </si>
  <si>
    <t>B2-25～</t>
  </si>
  <si>
    <t>　→「×義務なし」の場合は 0人 表示</t>
  </si>
  <si>
    <t>項目名１：</t>
  </si>
  <si>
    <t>単位１：</t>
  </si>
  <si>
    <t>項目名２：</t>
  </si>
  <si>
    <t>単位２：</t>
  </si>
  <si>
    <t>☆△△△の部分に、「ﾊﾟｰﾃｨｰ参加」「ﾚﾝﾀﾙｷｬｯﾌﾟ」などのことばを補う。</t>
  </si>
  <si>
    <t>個</t>
  </si>
  <si>
    <t>○○○</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</si>
  <si>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</si>
  <si>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</si>
  <si>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</si>
  <si>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</si>
  <si>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</si>
  <si>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種目ごとエントリー　入力制限コード（通常は、様式 B-1 からの参照データにつき、入力不要）</t>
  </si>
  <si>
    <t>エントリー規定種目数（通常は、様式 B-1 からの参照データにつき、入力不要）</t>
  </si>
  <si>
    <t>↓</t>
  </si>
  <si>
    <t>※《基本設定》画面は、リストの下（R12）にあります。</t>
  </si>
  <si>
    <t>☆◇◇◇の部分に、「ラッシュガード」「大会記念Ｔシャツ」などのことばを補う。</t>
  </si>
  <si>
    <t>氏名ﾌﾘｶﾞﾅ
(ｾｲﾒｲ別)</t>
  </si>
  <si>
    <t>種目ごとエントリー　種目名</t>
  </si>
  <si>
    <t>氏名漢字
(姓名別)</t>
  </si>
  <si>
    <t>チーム
番号</t>
  </si>
  <si>
    <t>様式 B-2（個人種目・女子）</t>
  </si>
  <si>
    <t>様式 B-1（個人種目・男子）</t>
  </si>
  <si>
    <t>年齢区分</t>
  </si>
  <si>
    <t>年齢区分（通常は、様式 B-1 からの参照データにつき、入力不要）</t>
  </si>
  <si>
    <t>様式C-1_No.1（男子）→</t>
  </si>
  <si>
    <t>様式C-1_No.2（女子）→</t>
  </si>
  <si>
    <t>様式 A-3 （チーム情報）</t>
  </si>
  <si>
    <t>[13]</t>
  </si>
  <si>
    <t>ＪＬＡクラブ登録の有無</t>
  </si>
  <si>
    <t>☆予選会を実施しない大会では、下の設定セル内データを削除。</t>
  </si>
  <si>
    <t>○登録あり</t>
  </si>
  <si>
    <t>×登録なし</t>
  </si>
  <si>
    <t>男女別参加確認</t>
  </si>
  <si>
    <t>[14]</t>
  </si>
  <si>
    <t>[15]</t>
  </si>
  <si>
    <t>男子チームキャプテン</t>
  </si>
  <si>
    <t>[16]</t>
  </si>
  <si>
    <t>女子チームキャプテン</t>
  </si>
  <si>
    <t>性　別</t>
  </si>
  <si>
    <t>住　所</t>
  </si>
  <si>
    <t>〒</t>
  </si>
  <si>
    <t>E-mail</t>
  </si>
  <si>
    <t>A-3</t>
  </si>
  <si>
    <t>浜松町大学</t>
  </si>
  <si>
    <t>役　職</t>
  </si>
  <si>
    <t>役職</t>
  </si>
  <si>
    <t>男子キャプテン→</t>
  </si>
  <si>
    <t>女子キャプテン→</t>
  </si>
  <si>
    <t>男子氏名</t>
  </si>
  <si>
    <t>男子ﾌﾘｶﾞﾅ</t>
  </si>
  <si>
    <t>男子性別</t>
  </si>
  <si>
    <t>男子〒</t>
  </si>
  <si>
    <t>男子住所</t>
  </si>
  <si>
    <t>男子電話</t>
  </si>
  <si>
    <t>男子E-mail</t>
  </si>
  <si>
    <t>女子氏名</t>
  </si>
  <si>
    <t>女子ﾌﾘｶﾞﾅ</t>
  </si>
  <si>
    <t>女子性別</t>
  </si>
  <si>
    <t>女子〒</t>
  </si>
  <si>
    <t>女子住所</t>
  </si>
  <si>
    <t>女子電話</t>
  </si>
  <si>
    <t>女子E-mail</t>
  </si>
  <si>
    <t>[17]</t>
  </si>
  <si>
    <t>[18]</t>
  </si>
  <si>
    <t>男子チーム</t>
  </si>
  <si>
    <t>女子チーム</t>
  </si>
  <si>
    <t>[13]</t>
  </si>
  <si>
    <t>様式 C-3（チーム・特別種目）</t>
  </si>
  <si>
    <t>C-3</t>
  </si>
  <si>
    <t>JLAクラブ登録：</t>
  </si>
  <si>
    <t>A[16]</t>
  </si>
  <si>
    <t>JLAクラブ登録</t>
  </si>
  <si>
    <t>クラブ登録有無</t>
  </si>
  <si>
    <t>※様式A-3の情報にもとづいて、非該当セルは濃いグレーで塗りつぶされます</t>
  </si>
  <si>
    <t>WA3-01</t>
  </si>
  <si>
    <t>WA3-02</t>
  </si>
  <si>
    <t>WA3-03</t>
  </si>
  <si>
    <t>WA3-04</t>
  </si>
  <si>
    <t>WA3-05</t>
  </si>
  <si>
    <t>WA3-06</t>
  </si>
  <si>
    <t>WA3-07</t>
  </si>
  <si>
    <t>WA3-08</t>
  </si>
  <si>
    <t>WA3-09</t>
  </si>
  <si>
    <t>WA3-10</t>
  </si>
  <si>
    <t>WA3-11</t>
  </si>
  <si>
    <t>WA3-12</t>
  </si>
  <si>
    <t>WA3-13</t>
  </si>
  <si>
    <t>WA3-14</t>
  </si>
  <si>
    <t>WA3-15</t>
  </si>
  <si>
    <t>WA3-16</t>
  </si>
  <si>
    <t>WA3-17</t>
  </si>
  <si>
    <t>WA3-18</t>
  </si>
  <si>
    <t>WA3-19</t>
  </si>
  <si>
    <t>WA3-20</t>
  </si>
  <si>
    <t>WA3-21</t>
  </si>
  <si>
    <t>WA3-22</t>
  </si>
  <si>
    <t>WA3-23</t>
  </si>
  <si>
    <t>WA3-24</t>
  </si>
  <si>
    <t>WA3-25</t>
  </si>
  <si>
    <t>WA3-26</t>
  </si>
  <si>
    <t>WA3-27</t>
  </si>
  <si>
    <t>WA3-28</t>
  </si>
  <si>
    <t>WA3-29</t>
  </si>
  <si>
    <t>WA3-30</t>
  </si>
  <si>
    <t>WA3-31</t>
  </si>
  <si>
    <t>WA3-32</t>
  </si>
  <si>
    <t>WA3-33</t>
  </si>
  <si>
    <t>WA3-34</t>
  </si>
  <si>
    <t>WA3-35</t>
  </si>
  <si>
    <t>WA3-36</t>
  </si>
  <si>
    <t>WA3-37</t>
  </si>
  <si>
    <t>WA3-38</t>
  </si>
  <si>
    <t>WA3-39</t>
  </si>
  <si>
    <t>WA3-40</t>
  </si>
  <si>
    <t>WA3-41</t>
  </si>
  <si>
    <t>WA3-42</t>
  </si>
  <si>
    <t>WA3-43</t>
  </si>
  <si>
    <t>WA3-44</t>
  </si>
  <si>
    <t>WA3-45</t>
  </si>
  <si>
    <t>WA3-46</t>
  </si>
  <si>
    <t>WA3-47</t>
  </si>
  <si>
    <t>WA3-48</t>
  </si>
  <si>
    <t>WA3-49</t>
  </si>
  <si>
    <t>WA3-50</t>
  </si>
  <si>
    <t>WA3-51</t>
  </si>
  <si>
    <t>WA3-52</t>
  </si>
  <si>
    <t>WA3-53</t>
  </si>
  <si>
    <t>WA3-54</t>
  </si>
  <si>
    <t>WA3-55</t>
  </si>
  <si>
    <t>WA3-56</t>
  </si>
  <si>
    <t>WA3-57</t>
  </si>
  <si>
    <t>WA3-58</t>
  </si>
  <si>
    <t>WA3-59</t>
  </si>
  <si>
    <t>WA3-60</t>
  </si>
  <si>
    <t>WA3-61</t>
  </si>
  <si>
    <t>WA3-62</t>
  </si>
  <si>
    <t>WA3-63</t>
  </si>
  <si>
    <t>WA3-64</t>
  </si>
  <si>
    <t>WA3-65</t>
  </si>
  <si>
    <t>WA3-66</t>
  </si>
  <si>
    <t>WA3-67</t>
  </si>
  <si>
    <t>WA3-68</t>
  </si>
  <si>
    <t>WA3-69</t>
  </si>
  <si>
    <t>WA3-70</t>
  </si>
  <si>
    <t>WA3-71</t>
  </si>
  <si>
    <t>WA3-72</t>
  </si>
  <si>
    <t>WA3-73</t>
  </si>
  <si>
    <t>WA3-74</t>
  </si>
  <si>
    <t>WA3-77</t>
  </si>
  <si>
    <t>WA3-78</t>
  </si>
  <si>
    <t>WA3-79</t>
  </si>
  <si>
    <t>WA3-80</t>
  </si>
  <si>
    <t>WA3-81</t>
  </si>
  <si>
    <t>WA3-84</t>
  </si>
  <si>
    <t>WA3-85</t>
  </si>
  <si>
    <t>WA3-86</t>
  </si>
  <si>
    <t>WA3-87</t>
  </si>
  <si>
    <t>WA3-91</t>
  </si>
  <si>
    <t>WA3-92</t>
  </si>
  <si>
    <t>WA3-93</t>
  </si>
  <si>
    <t>WA3-94</t>
  </si>
  <si>
    <t>C3-01</t>
  </si>
  <si>
    <t>C3-10</t>
  </si>
  <si>
    <t>C3-11</t>
  </si>
  <si>
    <t>C3-12</t>
  </si>
  <si>
    <t>C3-02</t>
  </si>
  <si>
    <t>C3-03</t>
  </si>
  <si>
    <t>C3-04</t>
  </si>
  <si>
    <t>C3-05</t>
  </si>
  <si>
    <t>C3-06</t>
  </si>
  <si>
    <t>C3-07</t>
  </si>
  <si>
    <t>C3-08</t>
  </si>
  <si>
    <t>C3-10</t>
  </si>
  <si>
    <t>C3-11</t>
  </si>
  <si>
    <t>C3-12</t>
  </si>
  <si>
    <t>C3-13</t>
  </si>
  <si>
    <t>C3-14</t>
  </si>
  <si>
    <t>C3-15</t>
  </si>
  <si>
    <t>C3-16</t>
  </si>
  <si>
    <t>C3-17</t>
  </si>
  <si>
    <t>C3-18</t>
  </si>
  <si>
    <t>C3-19</t>
  </si>
  <si>
    <t>C3-20</t>
  </si>
  <si>
    <t>C3-21</t>
  </si>
  <si>
    <t>C3-22</t>
  </si>
  <si>
    <t>C3-23</t>
  </si>
  <si>
    <t>C3-24</t>
  </si>
  <si>
    <t>C3-25</t>
  </si>
  <si>
    <t>C3-09</t>
  </si>
  <si>
    <t>ｻｰﾌﾚｰｽ</t>
  </si>
  <si>
    <t>ｻｰﾌｽｷｰﾚｰｽ</t>
  </si>
  <si>
    <t>ｵｰｼｬﾝﾏﾝ</t>
  </si>
  <si>
    <t>ﾋﾞｰﾁﾌﾗｯｸﾞｽ</t>
  </si>
  <si>
    <t>ﾋﾞｰﾁｽﾌﾟﾘﾝﾄ</t>
  </si>
  <si>
    <t>ｵｰｼｬﾝｳｰﾏﾝ</t>
  </si>
  <si>
    <t>ﾋﾞｰﾁﾘﾚｰ</t>
  </si>
  <si>
    <t>ｵｰｼｬﾝﾏﾝﾘﾚｰ
ｵｰｼｬﾝｳｰﾏﾝﾘﾚｰ</t>
  </si>
  <si>
    <t>Ver3-02</t>
  </si>
  <si>
    <t>☆男子がいる場合は男子キャプテン、女子のみの場合は女子キャプテン</t>
  </si>
  <si>
    <t>☆2次要項は、チーム代表者に郵送いたします。</t>
  </si>
  <si>
    <t>○義務あり</t>
  </si>
  <si>
    <t>種目数</t>
  </si>
  <si>
    <t>正式名称</t>
  </si>
  <si>
    <t>※上記にない場合
手入力下さい。</t>
  </si>
  <si>
    <t>省略</t>
  </si>
  <si>
    <t>手書きの場合</t>
  </si>
  <si>
    <t>略称</t>
  </si>
  <si>
    <t>略称</t>
  </si>
  <si>
    <t>クラブ名</t>
  </si>
  <si>
    <t>手書き</t>
  </si>
  <si>
    <t>チーム名
（手入力の場合）</t>
  </si>
  <si>
    <t>チームＰＲ</t>
  </si>
  <si>
    <t>■チーム名</t>
  </si>
  <si>
    <t>競技中の実況時などにご紹介したいと思いますので、ご協力お願いします。</t>
  </si>
  <si>
    <t>男子チーム</t>
  </si>
  <si>
    <t>女子チーム</t>
  </si>
  <si>
    <t>■男子チームの意気込み</t>
  </si>
  <si>
    <t>■女子チームの意気込み</t>
  </si>
  <si>
    <t>■男子の注目競技者</t>
  </si>
  <si>
    <t>■女子の注目競技者</t>
  </si>
  <si>
    <t>学　年</t>
  </si>
  <si>
    <t>年</t>
  </si>
  <si>
    <t>氏　名（フリガナ）</t>
  </si>
  <si>
    <t>（</t>
  </si>
  <si>
    <t>）</t>
  </si>
  <si>
    <t>注目理由</t>
  </si>
  <si>
    <t>活動浜
（実績）</t>
  </si>
  <si>
    <t>活動浜
（実績）</t>
  </si>
  <si>
    <t>夢</t>
  </si>
  <si>
    <t>夢</t>
  </si>
  <si>
    <t>南浜</t>
  </si>
  <si>
    <t>消防士</t>
  </si>
  <si>
    <t>教師</t>
  </si>
  <si>
    <t>意気込み
※簡潔に</t>
  </si>
  <si>
    <r>
      <t xml:space="preserve">意気込み
</t>
    </r>
    <r>
      <rPr>
        <sz val="6"/>
        <color indexed="8"/>
        <rFont val="ＭＳ ゴシック"/>
        <family val="3"/>
      </rPr>
      <t>※簡潔に</t>
    </r>
  </si>
  <si>
    <t>チーム種目</t>
  </si>
  <si>
    <t>（２）自動入力・表示されます</t>
  </si>
  <si>
    <r>
      <rPr>
        <b/>
        <u val="single"/>
        <sz val="10"/>
        <color indexed="30"/>
        <rFont val="ＭＳ ゴシック"/>
        <family val="3"/>
      </rPr>
      <t>男子</t>
    </r>
    <r>
      <rPr>
        <sz val="10"/>
        <rFont val="ＭＳ ゴシック"/>
        <family val="3"/>
      </rPr>
      <t>選出人数:</t>
    </r>
  </si>
  <si>
    <r>
      <rPr>
        <b/>
        <u val="single"/>
        <sz val="10"/>
        <color indexed="14"/>
        <rFont val="ＭＳ ゴシック"/>
        <family val="3"/>
      </rPr>
      <t>女子</t>
    </r>
    <r>
      <rPr>
        <sz val="10"/>
        <rFont val="ＭＳ ゴシック"/>
        <family val="3"/>
      </rPr>
      <t>選出人数:</t>
    </r>
  </si>
  <si>
    <t>（名）↑</t>
  </si>
  <si>
    <t>（氏）↑</t>
  </si>
  <si>
    <t>選出審判員数
男子</t>
  </si>
  <si>
    <t>選出審判員数
女子</t>
  </si>
  <si>
    <t>［不備の連絡は］
担当者にmailで問い合わせしますので、必ず連絡のとれるアドレスを入力下さい。メールでの連絡がとれないことにより不備が改善できない場合は出場不可となることがございますので、ご注意下さい。</t>
  </si>
  <si>
    <t>ﾒﾝﾊﾞｰID
(5から始まる9桁)</t>
  </si>
  <si>
    <t>5000xxxxx</t>
  </si>
  <si>
    <t>5000yyyyy</t>
  </si>
  <si>
    <t>チーム種目</t>
  </si>
  <si>
    <r>
      <t>選出審判員［</t>
    </r>
    <r>
      <rPr>
        <b/>
        <u val="single"/>
        <sz val="10"/>
        <color indexed="30"/>
        <rFont val="ＭＳ ゴシック"/>
        <family val="3"/>
      </rPr>
      <t>男子</t>
    </r>
    <r>
      <rPr>
        <sz val="10"/>
        <color indexed="8"/>
        <rFont val="ＭＳ ゴシック"/>
        <family val="3"/>
      </rPr>
      <t>］</t>
    </r>
  </si>
  <si>
    <r>
      <t>選出審判員［</t>
    </r>
    <r>
      <rPr>
        <b/>
        <u val="single"/>
        <sz val="10"/>
        <color indexed="10"/>
        <rFont val="ＭＳ ゴシック"/>
        <family val="3"/>
      </rPr>
      <t>女子</t>
    </r>
    <r>
      <rPr>
        <sz val="10"/>
        <color indexed="8"/>
        <rFont val="ＭＳ ゴシック"/>
        <family val="3"/>
      </rPr>
      <t>］</t>
    </r>
  </si>
  <si>
    <t xml:space="preserve"> 1人以上 ～  5人以下</t>
  </si>
  <si>
    <t xml:space="preserve"> 6人以上 ～ 10人以下</t>
  </si>
  <si>
    <t xml:space="preserve"> 11人以上 ～ 20人以下</t>
  </si>
  <si>
    <t xml:space="preserve"> 21人以上 ～ 40人以下</t>
  </si>
  <si>
    <t xml:space="preserve"> 41人以上 ～</t>
  </si>
  <si>
    <t>２人</t>
  </si>
  <si>
    <t>３人</t>
  </si>
  <si>
    <t>４人</t>
  </si>
  <si>
    <t>青山学院大学</t>
  </si>
  <si>
    <t>茨城大学</t>
  </si>
  <si>
    <t>大阪体育大学</t>
  </si>
  <si>
    <t>鹿児島国際大学</t>
  </si>
  <si>
    <t>神奈川大学</t>
  </si>
  <si>
    <t>神田外語大学</t>
  </si>
  <si>
    <t>九州産業大学</t>
  </si>
  <si>
    <t>共栄大学</t>
  </si>
  <si>
    <t>杏林大学</t>
  </si>
  <si>
    <t>慶應義塾大学</t>
  </si>
  <si>
    <t>國學院大学</t>
  </si>
  <si>
    <t>国際基督教大学</t>
  </si>
  <si>
    <t>国際武道大学</t>
  </si>
  <si>
    <t>国士舘大学</t>
  </si>
  <si>
    <t>実践女子大学</t>
  </si>
  <si>
    <t>上智大学</t>
  </si>
  <si>
    <t>順天堂大学</t>
  </si>
  <si>
    <t>成蹊大学</t>
  </si>
  <si>
    <t>成城大学</t>
  </si>
  <si>
    <t>専修大学</t>
  </si>
  <si>
    <t>拓殖大学</t>
  </si>
  <si>
    <t>玉川大学</t>
  </si>
  <si>
    <t>千葉大学</t>
  </si>
  <si>
    <t>千葉科学大学</t>
  </si>
  <si>
    <t>中央大学</t>
  </si>
  <si>
    <t>中京大学</t>
  </si>
  <si>
    <t>筑波大学</t>
  </si>
  <si>
    <t>帝京大学</t>
  </si>
  <si>
    <t>電気通信大学</t>
  </si>
  <si>
    <t>東海大学清水校舎</t>
  </si>
  <si>
    <t>東海大学湘南校舎</t>
  </si>
  <si>
    <t>東京学芸大学</t>
  </si>
  <si>
    <t>東京女子体育大学</t>
  </si>
  <si>
    <t>東京福祉大学</t>
  </si>
  <si>
    <t>東洋大学</t>
  </si>
  <si>
    <t>新潟産業大学</t>
  </si>
  <si>
    <t>日本体育大学</t>
  </si>
  <si>
    <t>日本女子体育大学</t>
  </si>
  <si>
    <t>日本大学</t>
  </si>
  <si>
    <t>日本福祉大学</t>
  </si>
  <si>
    <t>広島国際大学</t>
  </si>
  <si>
    <t>福井県立大学</t>
  </si>
  <si>
    <t>福岡大学</t>
  </si>
  <si>
    <t>文教大学</t>
  </si>
  <si>
    <t>法政大学</t>
  </si>
  <si>
    <t>武蔵丘短期大学</t>
  </si>
  <si>
    <t>明治国際医療大学</t>
  </si>
  <si>
    <t>明治大学</t>
  </si>
  <si>
    <t>明星大学</t>
  </si>
  <si>
    <t>流通経済大学</t>
  </si>
  <si>
    <t>早稲田大学</t>
  </si>
  <si>
    <t>（３）チーム選出 テクニカルオフィシャル</t>
  </si>
  <si>
    <t xml:space="preserve">
</t>
  </si>
  <si>
    <t>「LIFESAVERS」
団体登録の確認</t>
  </si>
  <si>
    <t>☆一覧から選択下さい。原則学校名となります。</t>
  </si>
  <si>
    <t>選手登録</t>
  </si>
  <si>
    <t>選手登録</t>
  </si>
  <si>
    <t>追加個人種目</t>
  </si>
  <si>
    <t>合計</t>
  </si>
  <si>
    <t>種目</t>
  </si>
  <si>
    <r>
      <t>チームＰＲは、</t>
    </r>
    <r>
      <rPr>
        <b/>
        <u val="single"/>
        <sz val="12"/>
        <color indexed="10"/>
        <rFont val="ＭＳ ゴシック"/>
        <family val="3"/>
      </rPr>
      <t>入力・メール提出</t>
    </r>
    <r>
      <rPr>
        <sz val="12"/>
        <rFont val="ＭＳ ゴシック"/>
        <family val="3"/>
      </rPr>
      <t>いただく書類です。郵送では受付ておりません。</t>
    </r>
  </si>
  <si>
    <t>ﾗｲﾌｾｰﾋﾞﾝｸﾞ
資格</t>
  </si>
  <si>
    <r>
      <t>B</t>
    </r>
    <r>
      <rPr>
        <sz val="11"/>
        <color indexed="8"/>
        <rFont val="ＭＳ ゴシック"/>
        <family val="3"/>
      </rPr>
      <t>1-222</t>
    </r>
  </si>
  <si>
    <t>ライフセービング資格</t>
  </si>
  <si>
    <t>アドバンス・サーフライフセーバー</t>
  </si>
  <si>
    <t>ベーシック・サーフライフセーバー</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</si>
  <si>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</si>
  <si>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</si>
  <si>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</si>
  <si>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</si>
  <si>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</si>
  <si>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</si>
  <si>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</si>
  <si>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</si>
  <si>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</si>
  <si>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</si>
  <si>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</si>
  <si>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</si>
  <si>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</si>
  <si>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</si>
  <si>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</si>
  <si>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</si>
  <si>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</si>
  <si>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</si>
  <si>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</si>
  <si>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</si>
  <si>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</si>
  <si>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</si>
  <si>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</si>
  <si>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</si>
  <si>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</si>
  <si>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</si>
  <si>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</si>
  <si>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</si>
  <si>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</si>
  <si>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</si>
  <si>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</si>
  <si>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</si>
  <si>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</si>
  <si>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</si>
  <si>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</si>
  <si>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</si>
  <si>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</si>
  <si>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</si>
  <si>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</si>
  <si>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</si>
  <si>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</si>
  <si>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</si>
  <si>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</si>
  <si>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</si>
  <si>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</si>
  <si>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</si>
  <si>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</si>
  <si>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</si>
  <si>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</si>
  <si>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</si>
  <si>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</si>
  <si>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</si>
  <si>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</si>
  <si>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</si>
  <si>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</si>
  <si>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</si>
  <si>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</si>
  <si>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</si>
  <si>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</si>
  <si>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</si>
  <si>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</si>
  <si>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</si>
  <si>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</si>
  <si>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</si>
  <si>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</si>
  <si>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</si>
  <si>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</si>
  <si>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</si>
  <si>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</si>
  <si>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</si>
  <si>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</si>
  <si>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</si>
  <si>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</si>
  <si>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</si>
  <si>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B2-222</t>
  </si>
  <si>
    <t>4人1組</t>
  </si>
  <si>
    <t>2人1組</t>
  </si>
  <si>
    <r>
      <t>男子:</t>
    </r>
    <r>
      <rPr>
        <sz val="11"/>
        <color indexed="8"/>
        <rFont val="ＭＳ ゴシック"/>
        <family val="3"/>
      </rPr>
      <t xml:space="preserve">  </t>
    </r>
  </si>
  <si>
    <t>女子:</t>
  </si>
  <si>
    <t>手書き</t>
  </si>
  <si>
    <t>選手登録費</t>
  </si>
  <si>
    <t>追加個人種目</t>
  </si>
  <si>
    <t>ﾎﾞｰﾄﾞﾚｰｽ</t>
  </si>
  <si>
    <t>ﾋﾞｰﾁﾗﾝ(2km)</t>
  </si>
  <si>
    <t>F72</t>
  </si>
  <si>
    <r>
      <rPr>
        <sz val="10"/>
        <color indexed="8"/>
        <rFont val="ＭＳ ゴシック"/>
        <family val="3"/>
      </rPr>
      <t>3×</t>
    </r>
    <r>
      <rPr>
        <sz val="10"/>
        <color indexed="8"/>
        <rFont val="ＭＳ ゴシック"/>
        <family val="3"/>
      </rPr>
      <t>1</t>
    </r>
    <r>
      <rPr>
        <sz val="10"/>
        <color indexed="8"/>
        <rFont val="ＭＳ ゴシック"/>
        <family val="3"/>
      </rPr>
      <t>km</t>
    </r>
    <r>
      <rPr>
        <sz val="10"/>
        <color indexed="8"/>
        <rFont val="ＭＳ ゴシック"/>
        <family val="3"/>
      </rPr>
      <t>ﾋﾞｰﾁﾗﾝﾘﾚｰ</t>
    </r>
  </si>
  <si>
    <t>3人1組</t>
  </si>
  <si>
    <t>チームキャップ
登録管理番号</t>
  </si>
  <si>
    <t>-</t>
  </si>
  <si>
    <t>(英字3文字)</t>
  </si>
  <si>
    <t>(数字2文字)</t>
  </si>
  <si>
    <t>キャップ番号</t>
  </si>
  <si>
    <r>
      <t>第38</t>
    </r>
    <r>
      <rPr>
        <b/>
        <sz val="12"/>
        <color indexed="10"/>
        <rFont val="ＭＳ ゴシック"/>
        <family val="3"/>
      </rPr>
      <t>回全日本学生ライフセービング選手権大会</t>
    </r>
  </si>
  <si>
    <r>
      <t>2023年</t>
    </r>
    <r>
      <rPr>
        <b/>
        <sz val="12"/>
        <color indexed="10"/>
        <rFont val="ＭＳ ゴシック"/>
        <family val="3"/>
      </rPr>
      <t>8</t>
    </r>
    <r>
      <rPr>
        <b/>
        <sz val="12"/>
        <color indexed="10"/>
        <rFont val="ＭＳ ゴシック"/>
        <family val="3"/>
      </rPr>
      <t>月23日（水</t>
    </r>
    <r>
      <rPr>
        <b/>
        <sz val="12"/>
        <color indexed="10"/>
        <rFont val="ＭＳ ゴシック"/>
        <family val="3"/>
      </rPr>
      <t>） ﾒｰﾙ送信2</t>
    </r>
    <r>
      <rPr>
        <b/>
        <sz val="12"/>
        <color indexed="10"/>
        <rFont val="ＭＳ ゴシック"/>
        <family val="3"/>
      </rPr>
      <t>3</t>
    </r>
    <r>
      <rPr>
        <b/>
        <sz val="12"/>
        <color indexed="10"/>
        <rFont val="ＭＳ ゴシック"/>
        <family val="3"/>
      </rPr>
      <t>：</t>
    </r>
    <r>
      <rPr>
        <b/>
        <sz val="12"/>
        <color indexed="10"/>
        <rFont val="ＭＳ ゴシック"/>
        <family val="3"/>
      </rPr>
      <t>59</t>
    </r>
    <r>
      <rPr>
        <b/>
        <sz val="12"/>
        <color indexed="10"/>
        <rFont val="ＭＳ ゴシック"/>
        <family val="3"/>
      </rPr>
      <t>まで</t>
    </r>
  </si>
  <si>
    <t>鎌倉女子大学</t>
  </si>
  <si>
    <t>東海大学静岡キャンパス</t>
  </si>
  <si>
    <t>名古屋工業大学</t>
  </si>
  <si>
    <t>武蔵野大学</t>
  </si>
  <si>
    <t>立教大学</t>
  </si>
  <si>
    <t>☆表示される人数分のテクニカルオフィシャルのお名前を入力下さい。また、必ず右記フォームから登録下さい。</t>
  </si>
  <si>
    <t xml:space="preserve"> なお、テクニカルオフィシャルの性別は限定しませんので、例えば「男性選出人数」が1名の場合でもテクニカルオフィシャルは男女どちらでもOKです。</t>
  </si>
  <si>
    <t>■学生委員会欄</t>
  </si>
  <si>
    <t>※学生委員会欄には入力しないでください。</t>
  </si>
  <si>
    <t>明治学院大学</t>
  </si>
  <si>
    <t>仙台大学</t>
  </si>
  <si>
    <t>https://forms.gle/U35jaF2zFjh7TNzy6</t>
  </si>
  <si>
    <t>サーフライフセービング指導員</t>
  </si>
  <si>
    <t>プールライフガード</t>
  </si>
  <si>
    <t>アドバンス・プールライフガード</t>
  </si>
  <si>
    <t>プールライフガーディング指導員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</si>
</sst>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21">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b/>
      <u val="single"/>
      <sz val="12"/>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4"/>
      <color indexed="8"/>
      <name val="ＭＳ ゴシック"/>
      <family val="3"/>
    </font>
    <font>
      <b/>
      <sz val="12"/>
      <color indexed="25"/>
      <name val="ＭＳ ゴシック"/>
      <family val="3"/>
    </font>
    <font>
      <b/>
      <sz val="11"/>
      <color indexed="60"/>
      <name val="ＭＳ ゴシック"/>
      <family val="3"/>
    </font>
    <font>
      <sz val="14"/>
      <color indexed="10"/>
      <name val="ＭＳ ゴシック"/>
      <family val="3"/>
    </font>
    <font>
      <u val="single"/>
      <sz val="12"/>
      <color indexed="12"/>
      <name val="ＭＳ ゴシック"/>
      <family val="3"/>
    </font>
    <font>
      <b/>
      <sz val="14"/>
      <color indexed="10"/>
      <name val="ＭＳ ゴシック"/>
      <family val="3"/>
    </font>
    <font>
      <b/>
      <sz val="14"/>
      <name val="ＭＳ ゴシック"/>
      <family val="3"/>
    </font>
    <font>
      <sz val="6"/>
      <color indexed="8"/>
      <name val="ＭＳ ゴシック"/>
      <family val="3"/>
    </font>
    <font>
      <b/>
      <u val="single"/>
      <sz val="10"/>
      <color indexed="30"/>
      <name val="ＭＳ ゴシック"/>
      <family val="3"/>
    </font>
    <font>
      <b/>
      <u val="single"/>
      <sz val="10"/>
      <color indexed="14"/>
      <name val="ＭＳ ゴシック"/>
      <family val="3"/>
    </font>
    <font>
      <b/>
      <sz val="9"/>
      <color indexed="56"/>
      <name val="ＭＳ ゴシック"/>
      <family val="3"/>
    </font>
    <font>
      <b/>
      <sz val="9"/>
      <color indexed="25"/>
      <name val="ＭＳ ゴシック"/>
      <family val="3"/>
    </font>
    <font>
      <sz val="8"/>
      <name val="ＭＳ ゴシック"/>
      <family val="3"/>
    </font>
    <font>
      <b/>
      <u val="single"/>
      <sz val="10"/>
      <color indexed="10"/>
      <name val="ＭＳ ゴシック"/>
      <family val="3"/>
    </font>
    <font>
      <b/>
      <sz val="24"/>
      <color indexed="10"/>
      <name val="ＭＳ ゴシック"/>
      <family val="3"/>
    </font>
    <font>
      <sz val="2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23"/>
      <name val="ＭＳ ゴシック"/>
      <family val="3"/>
    </font>
    <font>
      <sz val="22"/>
      <color indexed="10"/>
      <name val="ＭＳ ゴシック"/>
      <family val="3"/>
    </font>
    <font>
      <sz val="9"/>
      <color indexed="12"/>
      <name val="ＭＳ ゴシック"/>
      <family val="3"/>
    </font>
    <font>
      <u val="single"/>
      <sz val="18"/>
      <color indexed="12"/>
      <name val="ＭＳ ゴシック"/>
      <family val="3"/>
    </font>
    <font>
      <sz val="6"/>
      <color indexed="10"/>
      <name val="ＭＳ ゴシック"/>
      <family val="3"/>
    </font>
    <font>
      <sz val="10"/>
      <color indexed="13"/>
      <name val="ＭＳ ゴシック"/>
      <family val="3"/>
    </font>
    <font>
      <u val="single"/>
      <sz val="16"/>
      <color indexed="12"/>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0"/>
      <name val="ＭＳ ゴシック"/>
      <family val="3"/>
    </font>
    <font>
      <sz val="10"/>
      <color theme="1" tint="0.49998000264167786"/>
      <name val="ＭＳ ゴシック"/>
      <family val="3"/>
    </font>
    <font>
      <sz val="10"/>
      <color rgb="FF0000FF"/>
      <name val="ＭＳ ゴシック"/>
      <family val="3"/>
    </font>
    <font>
      <b/>
      <sz val="12"/>
      <color rgb="FFFF0000"/>
      <name val="ＭＳ ゴシック"/>
      <family val="3"/>
    </font>
    <font>
      <sz val="12"/>
      <color rgb="FF0000FF"/>
      <name val="ＭＳ ゴシック"/>
      <family val="3"/>
    </font>
    <font>
      <sz val="12"/>
      <color rgb="FFFF0000"/>
      <name val="ＭＳ ゴシック"/>
      <family val="3"/>
    </font>
    <font>
      <sz val="11"/>
      <color rgb="FFFF0000"/>
      <name val="ＭＳ ゴシック"/>
      <family val="3"/>
    </font>
    <font>
      <sz val="22"/>
      <color rgb="FFFF0000"/>
      <name val="ＭＳ ゴシック"/>
      <family val="3"/>
    </font>
    <font>
      <sz val="9"/>
      <color rgb="FF0000FF"/>
      <name val="ＭＳ ゴシック"/>
      <family val="3"/>
    </font>
    <font>
      <u val="single"/>
      <sz val="18"/>
      <color rgb="FF0000FF"/>
      <name val="ＭＳ ゴシック"/>
      <family val="3"/>
    </font>
    <font>
      <u val="single"/>
      <sz val="16"/>
      <color theme="10"/>
      <name val="ＭＳ Ｐゴシック"/>
      <family val="3"/>
    </font>
    <font>
      <sz val="10"/>
      <color rgb="FFFFFF00"/>
      <name val="ＭＳ ゴシック"/>
      <family val="3"/>
    </font>
    <font>
      <b/>
      <sz val="14"/>
      <color rgb="FFFF0000"/>
      <name val="ＭＳ ゴシック"/>
      <family val="3"/>
    </font>
    <font>
      <b/>
      <sz val="16"/>
      <color rgb="FFFF0000"/>
      <name val="ＭＳ ゴシック"/>
      <family val="3"/>
    </font>
    <font>
      <sz val="6"/>
      <color rgb="FFFF0000"/>
      <name val="ＭＳ ゴシック"/>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
      <patternFill patternType="solid">
        <fgColor rgb="FFFFCCFF"/>
        <bgColor indexed="64"/>
      </patternFill>
    </fill>
    <fill>
      <patternFill patternType="solid">
        <fgColor rgb="FFFF99CC"/>
        <bgColor indexed="64"/>
      </patternFill>
    </fill>
    <fill>
      <patternFill patternType="solid">
        <fgColor theme="0" tint="-0.3499799966812134"/>
        <bgColor indexed="64"/>
      </patternFill>
    </fill>
    <fill>
      <patternFill patternType="solid">
        <fgColor rgb="FFFF0000"/>
        <bgColor indexed="64"/>
      </patternFill>
    </fill>
    <fill>
      <patternFill patternType="solid">
        <fgColor indexed="8"/>
        <bgColor indexed="64"/>
      </patternFill>
    </fill>
    <fill>
      <patternFill patternType="solid">
        <fgColor rgb="FF66FFFF"/>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style="dotted"/>
      <right style="dotted"/>
      <top style="dotted"/>
      <bottom style="thin"/>
    </border>
    <border>
      <left style="medium"/>
      <right>
        <color indexed="63"/>
      </right>
      <top style="medium"/>
      <bottom style="medium"/>
    </border>
    <border>
      <left style="thin"/>
      <right>
        <color indexed="63"/>
      </right>
      <top style="medium"/>
      <bottom style="medium"/>
    </border>
    <border>
      <left>
        <color indexed="63"/>
      </left>
      <right style="medium"/>
      <top>
        <color indexed="63"/>
      </top>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color indexed="63"/>
      </left>
      <right style="thin"/>
      <top style="medium"/>
      <bottom style="medium"/>
    </border>
    <border>
      <left style="dotted"/>
      <right>
        <color indexed="63"/>
      </right>
      <top style="medium"/>
      <bottom style="thin"/>
    </border>
    <border>
      <left>
        <color indexed="63"/>
      </left>
      <right style="dotted"/>
      <top style="medium"/>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color indexed="63"/>
      </top>
      <bottom>
        <color indexed="63"/>
      </bottom>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medium"/>
      <bottom style="thin"/>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medium"/>
    </border>
    <border>
      <left>
        <color indexed="63"/>
      </left>
      <right style="dotted"/>
      <top>
        <color indexed="63"/>
      </top>
      <bottom style="mediu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color indexed="63"/>
      </left>
      <right style="double">
        <color rgb="FFFF0000"/>
      </right>
      <top style="double">
        <color rgb="FFFF0000"/>
      </top>
      <bottom style="double">
        <color rgb="FFFF0000"/>
      </bottom>
    </border>
    <border>
      <left style="dashed"/>
      <right style="dashed"/>
      <top style="dashed"/>
      <bottom style="dashed"/>
    </border>
    <border>
      <left style="hair">
        <color indexed="8"/>
      </left>
      <right style="hair">
        <color indexed="8"/>
      </right>
      <top style="hair">
        <color indexed="8"/>
      </top>
      <bottom style="hair">
        <color indexed="8"/>
      </bottom>
    </border>
    <border>
      <left style="medium"/>
      <right>
        <color indexed="63"/>
      </right>
      <top style="thin"/>
      <bottom style="medium"/>
    </border>
    <border>
      <left>
        <color indexed="63"/>
      </left>
      <right style="dotted"/>
      <top style="thin"/>
      <bottom style="medium"/>
    </border>
    <border>
      <left>
        <color indexed="63"/>
      </left>
      <right style="dotted"/>
      <top style="thin"/>
      <bottom style="thin"/>
    </border>
    <border>
      <left style="dotted"/>
      <right>
        <color indexed="63"/>
      </right>
      <top style="thin"/>
      <bottom style="thin"/>
    </border>
    <border>
      <left>
        <color indexed="63"/>
      </left>
      <right style="medium"/>
      <top style="thin"/>
      <bottom style="thin"/>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style="medium"/>
    </border>
    <border>
      <left style="thin"/>
      <right>
        <color indexed="63"/>
      </right>
      <top style="thin"/>
      <bottom style="medium"/>
    </border>
    <border>
      <left style="dotted"/>
      <right>
        <color indexed="63"/>
      </right>
      <top>
        <color indexed="63"/>
      </top>
      <bottom style="thin"/>
    </border>
    <border>
      <left>
        <color indexed="63"/>
      </left>
      <right style="thin"/>
      <top>
        <color indexed="63"/>
      </top>
      <bottom style="thin"/>
    </border>
    <border>
      <left>
        <color indexed="63"/>
      </left>
      <right style="double">
        <color indexed="10"/>
      </right>
      <top>
        <color indexed="63"/>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tted"/>
      <right style="dotted"/>
      <top style="dotted"/>
      <bottom style="double"/>
    </border>
    <border>
      <left style="thin"/>
      <right>
        <color indexed="63"/>
      </right>
      <top style="thin"/>
      <bottom style="double"/>
    </border>
    <border>
      <left>
        <color indexed="63"/>
      </left>
      <right style="thin"/>
      <top style="thin"/>
      <bottom style="double"/>
    </border>
    <border>
      <left style="dotted">
        <color indexed="8"/>
      </left>
      <right>
        <color indexed="63"/>
      </right>
      <top style="medium"/>
      <bottom style="medium"/>
    </border>
    <border>
      <left style="thin"/>
      <right style="thin"/>
      <top>
        <color indexed="63"/>
      </top>
      <bottom>
        <color indexed="63"/>
      </bottom>
    </border>
    <border diagonalDown="1">
      <left>
        <color indexed="63"/>
      </left>
      <right>
        <color indexed="63"/>
      </right>
      <top style="thin"/>
      <bottom>
        <color indexed="63"/>
      </bottom>
      <diagonal style="thin"/>
    </border>
    <border diagonalUp="1">
      <left>
        <color indexed="63"/>
      </left>
      <right>
        <color indexed="63"/>
      </right>
      <top style="thin"/>
      <bottom>
        <color indexed="63"/>
      </bottom>
      <diagonal style="thin"/>
    </border>
    <border>
      <left style="thin"/>
      <right style="thin"/>
      <top style="thin"/>
      <bottom>
        <color indexed="63"/>
      </bottom>
    </border>
    <border>
      <left>
        <color indexed="63"/>
      </left>
      <right>
        <color indexed="63"/>
      </right>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thin"/>
    </border>
    <border>
      <left>
        <color indexed="63"/>
      </left>
      <right style="dotted"/>
      <top>
        <color indexed="63"/>
      </top>
      <bottom style="thin"/>
    </border>
    <border>
      <left style="thin"/>
      <right>
        <color indexed="63"/>
      </right>
      <top>
        <color indexed="63"/>
      </top>
      <bottom style="thin"/>
    </border>
    <border>
      <left style="hair">
        <color indexed="8"/>
      </left>
      <right>
        <color indexed="63"/>
      </right>
      <top>
        <color indexed="63"/>
      </top>
      <bottom>
        <color indexed="63"/>
      </bottom>
    </border>
    <border>
      <left style="medium"/>
      <right>
        <color indexed="63"/>
      </right>
      <top>
        <color indexed="63"/>
      </top>
      <bottom style="thin"/>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dotted">
        <color indexed="8"/>
      </right>
      <top style="medium"/>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otted"/>
      <right style="dotted"/>
      <top style="dotted"/>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1" fillId="0" borderId="0" applyFont="0" applyFill="0" applyBorder="0" applyAlignment="0" applyProtection="0"/>
    <xf numFmtId="0" fontId="92" fillId="0" borderId="0" applyNumberFormat="0" applyFill="0" applyBorder="0" applyAlignment="0" applyProtection="0"/>
    <xf numFmtId="0" fontId="1"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3" fillId="31" borderId="4" applyNumberFormat="0" applyAlignment="0" applyProtection="0"/>
    <xf numFmtId="0" fontId="35" fillId="0" borderId="0">
      <alignment/>
      <protection/>
    </xf>
    <xf numFmtId="0" fontId="104" fillId="0" borderId="0" applyNumberFormat="0" applyFill="0" applyBorder="0" applyAlignment="0" applyProtection="0"/>
    <xf numFmtId="0" fontId="105" fillId="32" borderId="0" applyNumberFormat="0" applyBorder="0" applyAlignment="0" applyProtection="0"/>
  </cellStyleXfs>
  <cellXfs count="556">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1" xfId="0" applyFont="1" applyFill="1" applyBorder="1" applyAlignment="1" applyProtection="1">
      <alignment horizontal="center" vertical="center" shrinkToFit="1"/>
      <protection locked="0"/>
    </xf>
    <xf numFmtId="176" fontId="12" fillId="33" borderId="11" xfId="0" applyNumberFormat="1" applyFont="1" applyFill="1" applyBorder="1" applyAlignment="1" applyProtection="1">
      <alignment horizontal="center" vertical="center" shrinkToFit="1"/>
      <protection locked="0"/>
    </xf>
    <xf numFmtId="0" fontId="12" fillId="33" borderId="11"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6"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1" xfId="0" applyFont="1" applyFill="1" applyBorder="1" applyAlignment="1" applyProtection="1">
      <alignment vertical="center"/>
      <protection/>
    </xf>
    <xf numFmtId="0" fontId="25" fillId="33" borderId="11"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horizontal="center" vertical="center"/>
    </xf>
    <xf numFmtId="0" fontId="17" fillId="39" borderId="0" xfId="0" applyFont="1" applyFill="1" applyAlignment="1">
      <alignment vertical="center"/>
    </xf>
    <xf numFmtId="0" fontId="17" fillId="40" borderId="0" xfId="0" applyFont="1" applyFill="1" applyAlignment="1">
      <alignment horizontal="center" vertical="center"/>
    </xf>
    <xf numFmtId="0" fontId="37" fillId="0" borderId="0" xfId="0" applyFont="1" applyFill="1" applyAlignment="1">
      <alignment horizontal="center" vertical="center" wrapText="1"/>
    </xf>
    <xf numFmtId="0" fontId="12" fillId="33" borderId="12" xfId="0" applyFont="1" applyFill="1" applyBorder="1" applyAlignment="1" applyProtection="1">
      <alignment vertical="center" shrinkToFit="1"/>
      <protection locked="0"/>
    </xf>
    <xf numFmtId="0" fontId="12" fillId="33" borderId="13"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3"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1" xfId="0" applyFont="1" applyFill="1" applyBorder="1" applyAlignment="1" applyProtection="1">
      <alignment horizontal="center" vertical="center" wrapText="1"/>
      <protection/>
    </xf>
    <xf numFmtId="0" fontId="17" fillId="41" borderId="12" xfId="0" applyFont="1" applyFill="1" applyBorder="1" applyAlignment="1" applyProtection="1">
      <alignment vertical="center"/>
      <protection/>
    </xf>
    <xf numFmtId="0" fontId="17" fillId="41" borderId="13" xfId="0" applyFont="1" applyFill="1" applyBorder="1" applyAlignment="1" applyProtection="1">
      <alignment vertical="center"/>
      <protection/>
    </xf>
    <xf numFmtId="0" fontId="17" fillId="41" borderId="12" xfId="0" applyFont="1" applyFill="1" applyBorder="1" applyAlignment="1" applyProtection="1">
      <alignment vertical="center" wrapText="1"/>
      <protection/>
    </xf>
    <xf numFmtId="0" fontId="17" fillId="41" borderId="13" xfId="0" applyFont="1" applyFill="1" applyBorder="1" applyAlignment="1" applyProtection="1">
      <alignment vertical="center" wrapText="1"/>
      <protection/>
    </xf>
    <xf numFmtId="0" fontId="17" fillId="41" borderId="11" xfId="0" applyFont="1" applyFill="1" applyBorder="1" applyAlignment="1" applyProtection="1">
      <alignment horizontal="center" vertical="center" wrapText="1"/>
      <protection/>
    </xf>
    <xf numFmtId="0" fontId="24" fillId="41"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protection/>
    </xf>
    <xf numFmtId="0" fontId="6" fillId="39" borderId="11" xfId="0" applyFont="1" applyFill="1" applyBorder="1" applyAlignment="1" applyProtection="1">
      <alignment horizontal="center" vertical="center" shrinkToFit="1"/>
      <protection/>
    </xf>
    <xf numFmtId="0" fontId="12" fillId="0" borderId="0" xfId="0" applyFont="1" applyAlignment="1" applyProtection="1">
      <alignment vertical="center"/>
      <protection/>
    </xf>
    <xf numFmtId="49" fontId="12" fillId="33" borderId="11" xfId="0" applyNumberFormat="1" applyFont="1" applyFill="1" applyBorder="1" applyAlignment="1" applyProtection="1">
      <alignment horizontal="center" vertical="center" shrinkToFit="1"/>
      <protection/>
    </xf>
    <xf numFmtId="0" fontId="12" fillId="33" borderId="11"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2" borderId="12" xfId="0" applyFont="1" applyFill="1" applyBorder="1" applyAlignment="1" applyProtection="1">
      <alignment vertical="center"/>
      <protection/>
    </xf>
    <xf numFmtId="0" fontId="17" fillId="42" borderId="13" xfId="0" applyFont="1" applyFill="1" applyBorder="1" applyAlignment="1" applyProtection="1">
      <alignment vertical="center"/>
      <protection/>
    </xf>
    <xf numFmtId="0" fontId="17" fillId="42" borderId="12" xfId="0" applyFont="1" applyFill="1" applyBorder="1" applyAlignment="1" applyProtection="1">
      <alignment vertical="center" wrapText="1"/>
      <protection/>
    </xf>
    <xf numFmtId="0" fontId="17" fillId="42" borderId="13" xfId="0" applyFont="1" applyFill="1" applyBorder="1" applyAlignment="1" applyProtection="1">
      <alignment vertical="center" wrapText="1"/>
      <protection/>
    </xf>
    <xf numFmtId="0" fontId="17" fillId="42" borderId="11" xfId="0" applyFont="1" applyFill="1" applyBorder="1" applyAlignment="1" applyProtection="1">
      <alignment horizontal="center" vertical="center" wrapText="1"/>
      <protection/>
    </xf>
    <xf numFmtId="0" fontId="24" fillId="42" borderId="11" xfId="0" applyFont="1" applyFill="1" applyBorder="1" applyAlignment="1" applyProtection="1">
      <alignment horizontal="center" vertical="center" wrapText="1"/>
      <protection/>
    </xf>
    <xf numFmtId="0" fontId="17" fillId="41" borderId="0" xfId="0" applyFont="1" applyFill="1" applyBorder="1" applyAlignment="1">
      <alignment horizontal="center" vertical="center" wrapText="1"/>
    </xf>
    <xf numFmtId="0" fontId="17" fillId="42" borderId="0" xfId="0" applyFont="1" applyFill="1" applyBorder="1" applyAlignment="1">
      <alignment horizontal="center" vertical="center" wrapText="1"/>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38" fillId="0" borderId="0" xfId="0" applyFont="1" applyAlignment="1" applyProtection="1">
      <alignment horizontal="center" vertical="center"/>
      <protection/>
    </xf>
    <xf numFmtId="0" fontId="28" fillId="0" borderId="0" xfId="0" applyFont="1" applyAlignment="1" applyProtection="1">
      <alignment horizontal="center" vertical="center"/>
      <protection/>
    </xf>
    <xf numFmtId="0" fontId="29"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5" fillId="0" borderId="11"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7" fillId="0" borderId="0" xfId="0" applyFont="1" applyAlignment="1" applyProtection="1">
      <alignment vertical="center"/>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25"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40"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30"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Border="1" applyAlignment="1" applyProtection="1">
      <alignment/>
      <protection/>
    </xf>
    <xf numFmtId="0" fontId="12" fillId="43" borderId="11" xfId="0" applyFont="1" applyFill="1" applyBorder="1" applyAlignment="1" applyProtection="1">
      <alignment horizontal="center" vertical="center"/>
      <protection/>
    </xf>
    <xf numFmtId="0" fontId="12" fillId="42" borderId="11" xfId="0" applyFont="1" applyFill="1" applyBorder="1" applyAlignment="1" applyProtection="1">
      <alignment horizontal="center" vertical="center"/>
      <protection/>
    </xf>
    <xf numFmtId="0" fontId="17" fillId="39" borderId="0" xfId="0" applyFont="1" applyFill="1" applyAlignment="1">
      <alignment horizontal="center" vertical="center"/>
    </xf>
    <xf numFmtId="0" fontId="17" fillId="0" borderId="0" xfId="0" applyFont="1" applyFill="1" applyAlignment="1">
      <alignment horizontal="center" vertical="center"/>
    </xf>
    <xf numFmtId="0" fontId="25"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7" fillId="0" borderId="0" xfId="0" applyFont="1" applyAlignment="1" applyProtection="1">
      <alignment vertical="center"/>
      <protection/>
    </xf>
    <xf numFmtId="0" fontId="31" fillId="0" borderId="0" xfId="0" applyFont="1" applyAlignment="1" applyProtection="1">
      <alignment horizontal="right" vertical="center"/>
      <protection/>
    </xf>
    <xf numFmtId="0" fontId="31" fillId="0" borderId="0" xfId="0" applyFont="1" applyAlignment="1" applyProtection="1">
      <alignment horizontal="left" vertical="center"/>
      <protection/>
    </xf>
    <xf numFmtId="0" fontId="13" fillId="0" borderId="0" xfId="0" applyFont="1" applyAlignment="1" applyProtection="1">
      <alignment vertical="center"/>
      <protection/>
    </xf>
    <xf numFmtId="0" fontId="39" fillId="43" borderId="11" xfId="0" applyFont="1" applyFill="1" applyBorder="1" applyAlignment="1" applyProtection="1">
      <alignment horizontal="center" vertical="center" shrinkToFit="1"/>
      <protection/>
    </xf>
    <xf numFmtId="49" fontId="39" fillId="43" borderId="11" xfId="0" applyNumberFormat="1" applyFont="1" applyFill="1" applyBorder="1" applyAlignment="1" applyProtection="1">
      <alignment horizontal="center" vertical="center" shrinkToFit="1"/>
      <protection/>
    </xf>
    <xf numFmtId="0" fontId="39" fillId="43" borderId="11" xfId="0" applyFont="1" applyFill="1" applyBorder="1" applyAlignment="1" applyProtection="1">
      <alignment vertical="center" shrinkToFit="1"/>
      <protection/>
    </xf>
    <xf numFmtId="176" fontId="39" fillId="43" borderId="11" xfId="0" applyNumberFormat="1" applyFont="1" applyFill="1" applyBorder="1" applyAlignment="1" applyProtection="1">
      <alignment vertical="center"/>
      <protection/>
    </xf>
    <xf numFmtId="0" fontId="39" fillId="43" borderId="11" xfId="0" applyFont="1" applyFill="1" applyBorder="1" applyAlignment="1" applyProtection="1">
      <alignment vertical="center"/>
      <protection/>
    </xf>
    <xf numFmtId="0" fontId="37" fillId="0" borderId="0" xfId="0" applyFont="1" applyAlignment="1" applyProtection="1">
      <alignment vertical="center"/>
      <protection/>
    </xf>
    <xf numFmtId="0" fontId="12" fillId="0" borderId="0" xfId="0" applyFont="1" applyAlignment="1" applyProtection="1">
      <alignment vertical="center"/>
      <protection/>
    </xf>
    <xf numFmtId="0" fontId="9" fillId="44" borderId="0" xfId="0" applyFont="1" applyFill="1" applyAlignment="1" applyProtection="1">
      <alignment horizontal="center" vertical="center"/>
      <protection/>
    </xf>
    <xf numFmtId="0" fontId="23" fillId="0" borderId="0" xfId="0" applyFont="1" applyAlignment="1" applyProtection="1">
      <alignment horizontal="center" vertical="center" shrinkToFit="1"/>
      <protection/>
    </xf>
    <xf numFmtId="0" fontId="14" fillId="0" borderId="0" xfId="0" applyFont="1" applyAlignment="1" applyProtection="1">
      <alignment vertical="center"/>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17" fillId="0" borderId="11" xfId="0" applyFont="1" applyBorder="1" applyAlignment="1" applyProtection="1">
      <alignment horizontal="center" vertical="center"/>
      <protection/>
    </xf>
    <xf numFmtId="0" fontId="17" fillId="39" borderId="11" xfId="0" applyFont="1" applyFill="1" applyBorder="1" applyAlignment="1" applyProtection="1">
      <alignment horizontal="center" vertical="center" wrapText="1"/>
      <protection/>
    </xf>
    <xf numFmtId="0" fontId="12" fillId="0" borderId="11"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12" fillId="41" borderId="11" xfId="0" applyFont="1" applyFill="1" applyBorder="1" applyAlignment="1" applyProtection="1">
      <alignment horizontal="center" vertical="center"/>
      <protection/>
    </xf>
    <xf numFmtId="0" fontId="12" fillId="42" borderId="11" xfId="0" applyFont="1" applyFill="1" applyBorder="1" applyAlignment="1" applyProtection="1">
      <alignment horizontal="center" vertical="center"/>
      <protection/>
    </xf>
    <xf numFmtId="0" fontId="12" fillId="36" borderId="11" xfId="0" applyFont="1" applyFill="1" applyBorder="1" applyAlignment="1" applyProtection="1">
      <alignment horizontal="center" vertical="center"/>
      <protection/>
    </xf>
    <xf numFmtId="0" fontId="5" fillId="0" borderId="0" xfId="0" applyFont="1" applyBorder="1" applyAlignment="1" applyProtection="1">
      <alignment vertical="center" shrinkToFit="1"/>
      <protection/>
    </xf>
    <xf numFmtId="0" fontId="12" fillId="45" borderId="11" xfId="0" applyFont="1" applyFill="1" applyBorder="1" applyAlignment="1" applyProtection="1">
      <alignment vertical="center"/>
      <protection/>
    </xf>
    <xf numFmtId="0" fontId="12" fillId="45" borderId="11" xfId="0" applyFont="1" applyFill="1" applyBorder="1" applyAlignment="1" applyProtection="1">
      <alignment horizontal="center" vertical="center"/>
      <protection/>
    </xf>
    <xf numFmtId="0" fontId="40" fillId="0" borderId="0" xfId="0" applyFont="1" applyAlignment="1" applyProtection="1">
      <alignment vertical="center"/>
      <protection/>
    </xf>
    <xf numFmtId="0" fontId="27" fillId="0" borderId="0" xfId="0" applyFont="1" applyBorder="1" applyAlignment="1" applyProtection="1">
      <alignment vertical="center" shrinkToFit="1"/>
      <protection/>
    </xf>
    <xf numFmtId="0" fontId="31" fillId="0" borderId="0" xfId="0" applyFont="1" applyAlignment="1" applyProtection="1">
      <alignment vertical="center"/>
      <protection/>
    </xf>
    <xf numFmtId="0" fontId="41" fillId="0" borderId="0" xfId="0" applyFont="1" applyAlignment="1" applyProtection="1">
      <alignment vertical="center"/>
      <protection/>
    </xf>
    <xf numFmtId="0" fontId="12" fillId="46" borderId="11" xfId="0" applyFont="1" applyFill="1" applyBorder="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0" xfId="0" applyFont="1" applyBorder="1" applyAlignment="1" applyProtection="1">
      <alignment vertical="center"/>
      <protection/>
    </xf>
    <xf numFmtId="0" fontId="12" fillId="33" borderId="11" xfId="0" applyNumberFormat="1" applyFont="1" applyFill="1" applyBorder="1" applyAlignment="1" applyProtection="1">
      <alignment horizontal="center" vertical="center" shrinkToFit="1"/>
      <protection locked="0"/>
    </xf>
    <xf numFmtId="0" fontId="43" fillId="0" borderId="0" xfId="0" applyFont="1" applyFill="1" applyAlignment="1" applyProtection="1">
      <alignment horizontal="center" vertical="center"/>
      <protection/>
    </xf>
    <xf numFmtId="0" fontId="43" fillId="0" borderId="0" xfId="0" applyFont="1" applyAlignment="1" applyProtection="1">
      <alignment vertical="center"/>
      <protection/>
    </xf>
    <xf numFmtId="0" fontId="44" fillId="0" borderId="0" xfId="0" applyFont="1" applyAlignment="1" applyProtection="1">
      <alignment vertical="center"/>
      <protection/>
    </xf>
    <xf numFmtId="0" fontId="45" fillId="0" borderId="0" xfId="0" applyFont="1" applyFill="1" applyAlignment="1" applyProtection="1">
      <alignment horizontal="center" vertical="center"/>
      <protection/>
    </xf>
    <xf numFmtId="0" fontId="25" fillId="0" borderId="0" xfId="0" applyNumberFormat="1" applyFont="1" applyAlignment="1">
      <alignment vertical="center"/>
    </xf>
    <xf numFmtId="0" fontId="15" fillId="0" borderId="0" xfId="0" applyNumberFormat="1" applyFont="1" applyAlignment="1">
      <alignment horizontal="center" vertical="center"/>
    </xf>
    <xf numFmtId="0" fontId="17" fillId="46" borderId="0" xfId="0" applyFont="1" applyFill="1" applyAlignment="1">
      <alignment horizontal="center" vertical="center"/>
    </xf>
    <xf numFmtId="0" fontId="17" fillId="46" borderId="0" xfId="0" applyNumberFormat="1" applyFont="1" applyFill="1" applyAlignment="1">
      <alignment horizontal="center" vertical="center"/>
    </xf>
    <xf numFmtId="0" fontId="17" fillId="42" borderId="0" xfId="0" applyFont="1" applyFill="1" applyAlignment="1">
      <alignment horizontal="center" vertical="center"/>
    </xf>
    <xf numFmtId="0" fontId="12" fillId="0" borderId="0" xfId="0" applyFont="1" applyAlignment="1" applyProtection="1">
      <alignment horizontal="right" vertical="center"/>
      <protection/>
    </xf>
    <xf numFmtId="0" fontId="46" fillId="0" borderId="11" xfId="0" applyFont="1" applyBorder="1" applyAlignment="1" applyProtection="1">
      <alignment horizontal="center" vertical="center"/>
      <protection/>
    </xf>
    <xf numFmtId="0" fontId="24" fillId="34" borderId="0" xfId="0" applyFont="1" applyFill="1" applyAlignment="1">
      <alignment horizontal="center" vertical="center"/>
    </xf>
    <xf numFmtId="0" fontId="12" fillId="45" borderId="11" xfId="0" applyFont="1" applyFill="1" applyBorder="1" applyAlignment="1" applyProtection="1">
      <alignment horizontal="center" vertical="center" shrinkToFit="1"/>
      <protection/>
    </xf>
    <xf numFmtId="0" fontId="10" fillId="39" borderId="11" xfId="0" applyFont="1" applyFill="1" applyBorder="1" applyAlignment="1" applyProtection="1">
      <alignment horizontal="center" vertical="center" wrapText="1"/>
      <protection/>
    </xf>
    <xf numFmtId="0" fontId="45" fillId="0" borderId="0" xfId="0" applyFont="1" applyAlignment="1" applyProtection="1">
      <alignment vertical="center"/>
      <protection/>
    </xf>
    <xf numFmtId="0" fontId="48" fillId="0" borderId="0" xfId="0" applyFont="1" applyAlignment="1" applyProtection="1">
      <alignment horizontal="right" vertical="center"/>
      <protection/>
    </xf>
    <xf numFmtId="0" fontId="48" fillId="0" borderId="16" xfId="0" applyFont="1" applyBorder="1" applyAlignment="1" applyProtection="1">
      <alignment horizontal="center" vertical="center"/>
      <protection/>
    </xf>
    <xf numFmtId="0" fontId="48" fillId="0" borderId="16" xfId="0" applyFont="1" applyBorder="1" applyAlignment="1" applyProtection="1" quotePrefix="1">
      <alignment horizontal="center" vertical="center"/>
      <protection/>
    </xf>
    <xf numFmtId="0" fontId="17" fillId="0" borderId="13" xfId="0" applyFont="1" applyFill="1" applyBorder="1" applyAlignment="1" applyProtection="1">
      <alignment horizontal="center" vertical="center" wrapText="1"/>
      <protection/>
    </xf>
    <xf numFmtId="0" fontId="44" fillId="0" borderId="16" xfId="0" applyFont="1" applyBorder="1" applyAlignment="1" applyProtection="1">
      <alignment horizontal="center" vertical="center" shrinkToFit="1"/>
      <protection/>
    </xf>
    <xf numFmtId="0" fontId="44" fillId="0" borderId="0" xfId="0" applyFont="1" applyAlignment="1" applyProtection="1">
      <alignment horizontal="center" vertical="center"/>
      <protection/>
    </xf>
    <xf numFmtId="0" fontId="47" fillId="0" borderId="16" xfId="0" applyFont="1" applyBorder="1" applyAlignment="1" applyProtection="1">
      <alignment horizontal="center" vertical="center" shrinkToFit="1"/>
      <protection/>
    </xf>
    <xf numFmtId="0" fontId="47" fillId="0" borderId="0" xfId="0" applyFont="1" applyAlignment="1" applyProtection="1">
      <alignment horizontal="center" vertical="center"/>
      <protection/>
    </xf>
    <xf numFmtId="0" fontId="39" fillId="47" borderId="11" xfId="0" applyFont="1" applyFill="1" applyBorder="1" applyAlignment="1" applyProtection="1">
      <alignment horizontal="center" vertical="center" shrinkToFit="1"/>
      <protection/>
    </xf>
    <xf numFmtId="49" fontId="39" fillId="47" borderId="11" xfId="0" applyNumberFormat="1" applyFont="1" applyFill="1" applyBorder="1" applyAlignment="1" applyProtection="1">
      <alignment horizontal="center" vertical="center" shrinkToFit="1"/>
      <protection/>
    </xf>
    <xf numFmtId="0" fontId="39" fillId="47" borderId="11" xfId="0" applyFont="1" applyFill="1" applyBorder="1" applyAlignment="1" applyProtection="1">
      <alignment vertical="center" shrinkToFit="1"/>
      <protection/>
    </xf>
    <xf numFmtId="176" fontId="39" fillId="47" borderId="11" xfId="0" applyNumberFormat="1" applyFont="1" applyFill="1" applyBorder="1" applyAlignment="1" applyProtection="1">
      <alignment vertical="center"/>
      <protection/>
    </xf>
    <xf numFmtId="0" fontId="39" fillId="47" borderId="11" xfId="0" applyFont="1" applyFill="1" applyBorder="1" applyAlignment="1" applyProtection="1">
      <alignment vertical="center"/>
      <protection/>
    </xf>
    <xf numFmtId="0" fontId="49" fillId="0" borderId="0" xfId="0" applyFont="1" applyFill="1" applyBorder="1" applyAlignment="1" applyProtection="1">
      <alignment horizontal="center" vertical="center"/>
      <protection/>
    </xf>
    <xf numFmtId="0" fontId="17" fillId="48" borderId="11"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shrinkToFit="1"/>
      <protection/>
    </xf>
    <xf numFmtId="0" fontId="12" fillId="0" borderId="12" xfId="0" applyFont="1" applyFill="1" applyBorder="1" applyAlignment="1" applyProtection="1">
      <alignment vertical="center" shrinkToFit="1"/>
      <protection locked="0"/>
    </xf>
    <xf numFmtId="0" fontId="12" fillId="0" borderId="13" xfId="0" applyFont="1" applyFill="1" applyBorder="1" applyAlignment="1" applyProtection="1">
      <alignment vertical="center" shrinkToFit="1"/>
      <protection locked="0"/>
    </xf>
    <xf numFmtId="0" fontId="12" fillId="0" borderId="11" xfId="0" applyFont="1" applyFill="1" applyBorder="1" applyAlignment="1" applyProtection="1">
      <alignment horizontal="center" vertical="center" shrinkToFit="1"/>
      <protection locked="0"/>
    </xf>
    <xf numFmtId="176" fontId="12" fillId="0" borderId="11" xfId="0" applyNumberFormat="1" applyFont="1" applyFill="1" applyBorder="1" applyAlignment="1" applyProtection="1">
      <alignment horizontal="center" vertical="center" shrinkToFit="1"/>
      <protection locked="0"/>
    </xf>
    <xf numFmtId="0" fontId="12" fillId="0" borderId="11" xfId="0" applyNumberFormat="1" applyFont="1" applyFill="1" applyBorder="1" applyAlignment="1" applyProtection="1">
      <alignment horizontal="center" vertical="center" shrinkToFit="1"/>
      <protection locked="0"/>
    </xf>
    <xf numFmtId="0" fontId="12" fillId="0" borderId="11" xfId="0" applyFont="1" applyFill="1" applyBorder="1" applyAlignment="1" applyProtection="1">
      <alignment vertical="center" shrinkToFit="1"/>
      <protection/>
    </xf>
    <xf numFmtId="0" fontId="12" fillId="0" borderId="11" xfId="0" applyFont="1" applyFill="1" applyBorder="1" applyAlignment="1" applyProtection="1">
      <alignment vertical="center"/>
      <protection/>
    </xf>
    <xf numFmtId="0" fontId="12" fillId="10" borderId="0" xfId="0" applyFont="1" applyFill="1" applyAlignment="1">
      <alignment vertical="center"/>
    </xf>
    <xf numFmtId="0" fontId="12" fillId="49" borderId="11" xfId="0" applyFont="1" applyFill="1" applyBorder="1" applyAlignment="1" applyProtection="1">
      <alignment vertical="center"/>
      <protection/>
    </xf>
    <xf numFmtId="0" fontId="28"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8" fillId="0" borderId="0" xfId="0" applyFont="1" applyFill="1" applyAlignment="1" applyProtection="1">
      <alignment horizontal="left" vertical="center"/>
      <protection/>
    </xf>
    <xf numFmtId="0" fontId="14" fillId="0" borderId="0" xfId="0" applyFont="1" applyAlignment="1" applyProtection="1">
      <alignment horizontal="left" vertical="center"/>
      <protection/>
    </xf>
    <xf numFmtId="0" fontId="43" fillId="0" borderId="0" xfId="0" applyFont="1" applyFill="1" applyAlignment="1" applyProtection="1">
      <alignment horizontal="left" vertical="center"/>
      <protection/>
    </xf>
    <xf numFmtId="0" fontId="17" fillId="34" borderId="11" xfId="0" applyFont="1" applyFill="1" applyBorder="1" applyAlignment="1" applyProtection="1">
      <alignment horizontal="left" vertical="center"/>
      <protection/>
    </xf>
    <xf numFmtId="0" fontId="39" fillId="43" borderId="11" xfId="0" applyFont="1" applyFill="1" applyBorder="1" applyAlignment="1" applyProtection="1">
      <alignment horizontal="left" vertical="center" shrinkToFit="1"/>
      <protection/>
    </xf>
    <xf numFmtId="0" fontId="12" fillId="33" borderId="11" xfId="0" applyFont="1" applyFill="1" applyBorder="1" applyAlignment="1" applyProtection="1">
      <alignment horizontal="left" vertical="center" shrinkToFit="1"/>
      <protection/>
    </xf>
    <xf numFmtId="0" fontId="14" fillId="0" borderId="0" xfId="0" applyFont="1" applyBorder="1" applyAlignment="1" applyProtection="1">
      <alignment horizontal="left"/>
      <protection/>
    </xf>
    <xf numFmtId="0" fontId="12" fillId="0" borderId="0" xfId="0" applyFont="1" applyAlignment="1" applyProtection="1">
      <alignment horizontal="left" vertical="center"/>
      <protection/>
    </xf>
    <xf numFmtId="0" fontId="3" fillId="7" borderId="19" xfId="0" applyFont="1" applyFill="1" applyBorder="1" applyAlignment="1" applyProtection="1">
      <alignment horizontal="center" vertical="center" shrinkToFit="1"/>
      <protection locked="0"/>
    </xf>
    <xf numFmtId="0" fontId="3" fillId="7" borderId="20" xfId="0" applyFont="1" applyFill="1" applyBorder="1" applyAlignment="1" applyProtection="1">
      <alignment horizontal="center" vertical="center" shrinkToFit="1"/>
      <protection locked="0"/>
    </xf>
    <xf numFmtId="0" fontId="12" fillId="47" borderId="11"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10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0" fillId="0" borderId="0" xfId="0" applyFont="1" applyBorder="1" applyAlignment="1" applyProtection="1">
      <alignment vertical="center"/>
      <protection/>
    </xf>
    <xf numFmtId="0" fontId="107" fillId="0" borderId="0" xfId="0" applyFont="1" applyAlignment="1" applyProtection="1">
      <alignment/>
      <protection/>
    </xf>
    <xf numFmtId="0" fontId="27"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108" fillId="0" borderId="0" xfId="0" applyFont="1" applyFill="1" applyBorder="1" applyAlignment="1" applyProtection="1">
      <alignment vertical="center"/>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6" fillId="0" borderId="0" xfId="0" applyFont="1" applyBorder="1" applyAlignment="1" applyProtection="1" quotePrefix="1">
      <alignment horizontal="right" vertical="center"/>
      <protection/>
    </xf>
    <xf numFmtId="0" fontId="12" fillId="33" borderId="11" xfId="0" applyFont="1" applyFill="1" applyBorder="1" applyAlignment="1" applyProtection="1">
      <alignment horizontal="left" vertical="center" shrinkToFit="1"/>
      <protection locked="0"/>
    </xf>
    <xf numFmtId="0" fontId="12" fillId="0" borderId="11" xfId="0" applyFont="1" applyFill="1" applyBorder="1" applyAlignment="1" applyProtection="1">
      <alignment horizontal="left" vertical="center" shrinkToFit="1"/>
      <protection locked="0"/>
    </xf>
    <xf numFmtId="0" fontId="27"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0" fontId="12" fillId="0" borderId="0" xfId="0" applyFont="1" applyAlignment="1" applyProtection="1">
      <alignment horizontal="center" vertical="center"/>
      <protection/>
    </xf>
    <xf numFmtId="0" fontId="12" fillId="33" borderId="11" xfId="0" applyNumberFormat="1" applyFont="1" applyFill="1" applyBorder="1" applyAlignment="1" applyProtection="1">
      <alignment horizontal="left" vertical="center" shrinkToFit="1"/>
      <protection locked="0"/>
    </xf>
    <xf numFmtId="0" fontId="12" fillId="0" borderId="11" xfId="0" applyNumberFormat="1" applyFont="1" applyFill="1" applyBorder="1" applyAlignment="1" applyProtection="1">
      <alignment horizontal="left" vertical="center" shrinkToFit="1"/>
      <protection locked="0"/>
    </xf>
    <xf numFmtId="0" fontId="17" fillId="37" borderId="0" xfId="0" applyFont="1" applyFill="1" applyAlignment="1">
      <alignment horizontal="center" vertical="center" wrapText="1"/>
    </xf>
    <xf numFmtId="0" fontId="6" fillId="0" borderId="0" xfId="0" applyFont="1" applyBorder="1" applyAlignment="1" applyProtection="1">
      <alignment vertical="top"/>
      <protection/>
    </xf>
    <xf numFmtId="0" fontId="56" fillId="0" borderId="0" xfId="0" applyFont="1" applyAlignment="1" applyProtection="1">
      <alignment horizontal="right" vertical="center"/>
      <protection/>
    </xf>
    <xf numFmtId="0" fontId="57" fillId="0" borderId="0" xfId="0" applyFont="1" applyAlignment="1" applyProtection="1">
      <alignment horizontal="right" vertical="center"/>
      <protection/>
    </xf>
    <xf numFmtId="0" fontId="3" fillId="0" borderId="0" xfId="0" applyFont="1" applyAlignment="1" applyProtection="1">
      <alignment vertical="center"/>
      <protection/>
    </xf>
    <xf numFmtId="0" fontId="109" fillId="0" borderId="0" xfId="0" applyFont="1" applyBorder="1" applyAlignment="1" applyProtection="1">
      <alignment vertical="center"/>
      <protection/>
    </xf>
    <xf numFmtId="14" fontId="109" fillId="0" borderId="0" xfId="0" applyNumberFormat="1" applyFont="1" applyBorder="1" applyAlignment="1" applyProtection="1">
      <alignment vertical="center"/>
      <protection/>
    </xf>
    <xf numFmtId="0" fontId="14" fillId="0" borderId="0" xfId="0" applyNumberFormat="1" applyFont="1" applyBorder="1" applyAlignment="1" applyProtection="1">
      <alignment vertical="center"/>
      <protection/>
    </xf>
    <xf numFmtId="0" fontId="110"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14" fillId="0" borderId="21" xfId="0" applyNumberFormat="1" applyFont="1" applyBorder="1" applyAlignment="1" applyProtection="1">
      <alignment vertical="center"/>
      <protection/>
    </xf>
    <xf numFmtId="0" fontId="14" fillId="0" borderId="22" xfId="0" applyNumberFormat="1" applyFont="1" applyBorder="1" applyAlignment="1" applyProtection="1">
      <alignment vertical="center"/>
      <protection/>
    </xf>
    <xf numFmtId="0" fontId="14" fillId="0" borderId="20" xfId="0" applyNumberFormat="1" applyFont="1" applyBorder="1" applyAlignment="1" applyProtection="1">
      <alignment vertical="center"/>
      <protection/>
    </xf>
    <xf numFmtId="0" fontId="111" fillId="0" borderId="0" xfId="0" applyFont="1" applyBorder="1" applyAlignment="1" applyProtection="1">
      <alignment vertical="center"/>
      <protection/>
    </xf>
    <xf numFmtId="0" fontId="30" fillId="0" borderId="0" xfId="0" applyFont="1" applyBorder="1" applyAlignment="1" applyProtection="1">
      <alignment vertical="center" shrinkToFit="1"/>
      <protection/>
    </xf>
    <xf numFmtId="0" fontId="5" fillId="0" borderId="0" xfId="0" applyFont="1" applyBorder="1" applyAlignment="1" applyProtection="1">
      <alignment horizontal="center" vertical="center"/>
      <protection/>
    </xf>
    <xf numFmtId="5" fontId="3" fillId="0" borderId="0" xfId="0" applyNumberFormat="1" applyFont="1" applyBorder="1" applyAlignment="1" applyProtection="1">
      <alignment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13" fillId="0" borderId="25" xfId="0" applyFont="1" applyBorder="1" applyAlignment="1" applyProtection="1">
      <alignment vertical="center"/>
      <protection/>
    </xf>
    <xf numFmtId="14" fontId="13" fillId="0" borderId="26" xfId="0" applyNumberFormat="1" applyFont="1" applyBorder="1" applyAlignment="1" applyProtection="1">
      <alignment vertical="center"/>
      <protection/>
    </xf>
    <xf numFmtId="14" fontId="30" fillId="0" borderId="26" xfId="0" applyNumberFormat="1" applyFont="1" applyBorder="1" applyAlignment="1" applyProtection="1">
      <alignment vertical="center"/>
      <protection/>
    </xf>
    <xf numFmtId="0" fontId="42" fillId="0" borderId="24" xfId="0" applyFont="1" applyBorder="1" applyAlignment="1" applyProtection="1">
      <alignment vertical="center"/>
      <protection/>
    </xf>
    <xf numFmtId="0" fontId="6" fillId="0" borderId="25" xfId="0" applyFont="1" applyBorder="1" applyAlignment="1" applyProtection="1">
      <alignment vertical="center"/>
      <protection/>
    </xf>
    <xf numFmtId="0" fontId="5" fillId="0" borderId="27" xfId="0" applyFont="1" applyBorder="1" applyAlignment="1" applyProtection="1">
      <alignment vertical="center" shrinkToFit="1"/>
      <protection/>
    </xf>
    <xf numFmtId="0" fontId="5" fillId="0" borderId="28" xfId="0" applyFont="1" applyBorder="1" applyAlignment="1" applyProtection="1">
      <alignment vertical="center" shrinkToFit="1"/>
      <protection/>
    </xf>
    <xf numFmtId="0" fontId="5" fillId="0" borderId="26" xfId="0" applyFont="1" applyBorder="1" applyAlignment="1" applyProtection="1">
      <alignment vertical="center" shrinkToFit="1"/>
      <protection/>
    </xf>
    <xf numFmtId="0" fontId="30" fillId="0" borderId="27" xfId="0" applyFont="1" applyBorder="1" applyAlignment="1" applyProtection="1">
      <alignment vertical="center" shrinkToFit="1"/>
      <protection/>
    </xf>
    <xf numFmtId="0" fontId="5" fillId="0" borderId="26" xfId="0" applyFont="1" applyBorder="1" applyAlignment="1" applyProtection="1">
      <alignment vertical="center"/>
      <protection/>
    </xf>
    <xf numFmtId="0" fontId="5" fillId="0" borderId="26" xfId="0" applyFont="1" applyBorder="1" applyAlignment="1" applyProtection="1">
      <alignment horizontal="center" vertical="center"/>
      <protection/>
    </xf>
    <xf numFmtId="5" fontId="3" fillId="0" borderId="26" xfId="0" applyNumberFormat="1" applyFont="1" applyBorder="1" applyAlignment="1" applyProtection="1">
      <alignment vertical="center"/>
      <protection/>
    </xf>
    <xf numFmtId="0" fontId="5" fillId="0" borderId="23" xfId="0" applyFont="1" applyBorder="1" applyAlignment="1" applyProtection="1">
      <alignment vertical="center"/>
      <protection/>
    </xf>
    <xf numFmtId="0" fontId="5" fillId="0" borderId="25" xfId="0" applyFont="1" applyBorder="1" applyAlignment="1" applyProtection="1">
      <alignment vertical="center"/>
      <protection/>
    </xf>
    <xf numFmtId="0" fontId="13" fillId="0" borderId="26" xfId="0" applyFont="1" applyBorder="1" applyAlignment="1" applyProtection="1">
      <alignment horizontal="center" vertical="center"/>
      <protection/>
    </xf>
    <xf numFmtId="0" fontId="30" fillId="0" borderId="23" xfId="0" applyFont="1" applyBorder="1" applyAlignment="1" applyProtection="1">
      <alignment vertical="center" shrinkToFit="1"/>
      <protection/>
    </xf>
    <xf numFmtId="0" fontId="5" fillId="0" borderId="25" xfId="0" applyFont="1" applyBorder="1" applyAlignment="1" applyProtection="1">
      <alignment horizontal="left" vertical="center"/>
      <protection/>
    </xf>
    <xf numFmtId="0" fontId="30" fillId="0" borderId="29" xfId="0" applyFont="1" applyBorder="1" applyAlignment="1" applyProtection="1">
      <alignment horizontal="center" vertical="center"/>
      <protection/>
    </xf>
    <xf numFmtId="0" fontId="39" fillId="47" borderId="12" xfId="0" applyFont="1" applyFill="1" applyBorder="1" applyAlignment="1" applyProtection="1">
      <alignment vertical="center" shrinkToFit="1"/>
      <protection/>
    </xf>
    <xf numFmtId="0" fontId="39" fillId="47" borderId="13" xfId="0" applyFont="1" applyFill="1" applyBorder="1" applyAlignment="1" applyProtection="1">
      <alignment vertical="center" shrinkToFit="1"/>
      <protection/>
    </xf>
    <xf numFmtId="49" fontId="39" fillId="47" borderId="11" xfId="0" applyNumberFormat="1" applyFont="1" applyFill="1" applyBorder="1" applyAlignment="1" applyProtection="1" quotePrefix="1">
      <alignment horizontal="center" vertical="center" shrinkToFit="1"/>
      <protection/>
    </xf>
    <xf numFmtId="5" fontId="39" fillId="47" borderId="11" xfId="0" applyNumberFormat="1" applyFont="1" applyFill="1" applyBorder="1" applyAlignment="1" applyProtection="1">
      <alignment horizontal="right" vertical="center" shrinkToFit="1"/>
      <protection/>
    </xf>
    <xf numFmtId="176" fontId="39" fillId="47" borderId="11" xfId="0" applyNumberFormat="1" applyFont="1" applyFill="1" applyBorder="1" applyAlignment="1" applyProtection="1">
      <alignment horizontal="center" vertical="center" shrinkToFit="1"/>
      <protection/>
    </xf>
    <xf numFmtId="0" fontId="39" fillId="47" borderId="11" xfId="0" applyNumberFormat="1" applyFont="1" applyFill="1" applyBorder="1" applyAlignment="1" applyProtection="1">
      <alignment horizontal="center" vertical="center" shrinkToFit="1"/>
      <protection/>
    </xf>
    <xf numFmtId="0" fontId="112" fillId="47" borderId="11" xfId="0" applyFont="1" applyFill="1" applyBorder="1" applyAlignment="1" applyProtection="1">
      <alignment horizontal="center" vertical="center" shrinkToFit="1"/>
      <protection/>
    </xf>
    <xf numFmtId="49" fontId="112" fillId="47" borderId="11" xfId="0" applyNumberFormat="1" applyFont="1" applyFill="1" applyBorder="1" applyAlignment="1" applyProtection="1">
      <alignment horizontal="left" vertical="center" wrapText="1" shrinkToFit="1"/>
      <protection/>
    </xf>
    <xf numFmtId="0" fontId="5" fillId="0" borderId="11" xfId="0" applyFont="1" applyBorder="1" applyAlignment="1" applyProtection="1">
      <alignment horizontal="center" vertical="center"/>
      <protection/>
    </xf>
    <xf numFmtId="182" fontId="113" fillId="0" borderId="30" xfId="0" applyNumberFormat="1" applyFont="1" applyBorder="1" applyAlignment="1" applyProtection="1">
      <alignment/>
      <protection/>
    </xf>
    <xf numFmtId="0" fontId="113" fillId="0" borderId="30" xfId="0" applyFont="1" applyBorder="1" applyAlignment="1" applyProtection="1">
      <alignment/>
      <protection/>
    </xf>
    <xf numFmtId="0" fontId="6" fillId="0" borderId="31" xfId="0" applyFont="1" applyBorder="1" applyAlignment="1" applyProtection="1">
      <alignment horizontal="center" vertical="center"/>
      <protection/>
    </xf>
    <xf numFmtId="0" fontId="29" fillId="0" borderId="0" xfId="0" applyFont="1" applyBorder="1" applyAlignment="1" applyProtection="1">
      <alignment vertical="center" wrapText="1"/>
      <protection/>
    </xf>
    <xf numFmtId="0" fontId="6" fillId="0" borderId="32" xfId="0" applyFont="1" applyBorder="1" applyAlignment="1" applyProtection="1" quotePrefix="1">
      <alignment horizontal="right" vertical="center" wrapText="1"/>
      <protection/>
    </xf>
    <xf numFmtId="0" fontId="6" fillId="0" borderId="32"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0" fontId="16" fillId="0" borderId="0" xfId="0" applyFont="1" applyBorder="1" applyAlignment="1" applyProtection="1">
      <alignment vertical="center" shrinkToFit="1"/>
      <protection/>
    </xf>
    <xf numFmtId="0" fontId="12" fillId="0" borderId="11"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locked="0"/>
    </xf>
    <xf numFmtId="0" fontId="12" fillId="0" borderId="11" xfId="0" applyFont="1" applyFill="1" applyBorder="1" applyAlignment="1" applyProtection="1">
      <alignment vertical="center"/>
      <protection/>
    </xf>
    <xf numFmtId="0" fontId="12" fillId="0" borderId="11" xfId="0" applyFont="1" applyBorder="1" applyAlignment="1" applyProtection="1">
      <alignment vertical="center"/>
      <protection/>
    </xf>
    <xf numFmtId="0" fontId="12" fillId="0" borderId="0" xfId="0" applyFont="1" applyAlignment="1" applyProtection="1">
      <alignment horizontal="right" vertical="center"/>
      <protection/>
    </xf>
    <xf numFmtId="0" fontId="39" fillId="43" borderId="12" xfId="0" applyFont="1" applyFill="1" applyBorder="1" applyAlignment="1" applyProtection="1">
      <alignment vertical="center" shrinkToFit="1"/>
      <protection/>
    </xf>
    <xf numFmtId="0" fontId="39" fillId="43" borderId="13" xfId="0" applyFont="1" applyFill="1" applyBorder="1" applyAlignment="1" applyProtection="1">
      <alignment vertical="center" shrinkToFit="1"/>
      <protection/>
    </xf>
    <xf numFmtId="49" fontId="39" fillId="43" borderId="11" xfId="0" applyNumberFormat="1" applyFont="1" applyFill="1" applyBorder="1" applyAlignment="1" applyProtection="1" quotePrefix="1">
      <alignment horizontal="center" vertical="center" shrinkToFit="1"/>
      <protection/>
    </xf>
    <xf numFmtId="5" fontId="39" fillId="43" borderId="11" xfId="0" applyNumberFormat="1" applyFont="1" applyFill="1" applyBorder="1" applyAlignment="1" applyProtection="1">
      <alignment horizontal="right" vertical="center" shrinkToFit="1"/>
      <protection/>
    </xf>
    <xf numFmtId="176" fontId="39" fillId="43" borderId="11" xfId="0" applyNumberFormat="1" applyFont="1" applyFill="1" applyBorder="1" applyAlignment="1" applyProtection="1">
      <alignment horizontal="center" vertical="center" shrinkToFit="1"/>
      <protection/>
    </xf>
    <xf numFmtId="0" fontId="39" fillId="43" borderId="11" xfId="0" applyFont="1" applyFill="1" applyBorder="1" applyAlignment="1" applyProtection="1" quotePrefix="1">
      <alignment horizontal="center" vertical="center" shrinkToFit="1"/>
      <protection/>
    </xf>
    <xf numFmtId="0" fontId="27" fillId="0" borderId="33" xfId="0" applyFont="1" applyBorder="1" applyAlignment="1" applyProtection="1">
      <alignment vertical="center"/>
      <protection/>
    </xf>
    <xf numFmtId="49" fontId="15" fillId="0" borderId="0" xfId="0" applyNumberFormat="1" applyFont="1" applyAlignment="1" applyProtection="1">
      <alignment horizontal="center" vertical="center"/>
      <protection/>
    </xf>
    <xf numFmtId="49" fontId="40" fillId="0" borderId="0" xfId="0" applyNumberFormat="1" applyFont="1" applyAlignment="1" applyProtection="1">
      <alignment horizontal="center" vertical="center"/>
      <protection/>
    </xf>
    <xf numFmtId="49" fontId="8" fillId="0" borderId="0" xfId="0" applyNumberFormat="1" applyFont="1" applyFill="1" applyAlignment="1" applyProtection="1">
      <alignment vertical="center"/>
      <protection/>
    </xf>
    <xf numFmtId="49" fontId="8" fillId="0" borderId="0" xfId="0" applyNumberFormat="1" applyFont="1" applyFill="1" applyAlignment="1" applyProtection="1">
      <alignment horizontal="center" vertical="center"/>
      <protection/>
    </xf>
    <xf numFmtId="49" fontId="14" fillId="0" borderId="0" xfId="0" applyNumberFormat="1" applyFont="1" applyAlignment="1" applyProtection="1">
      <alignment vertical="center"/>
      <protection/>
    </xf>
    <xf numFmtId="49" fontId="43" fillId="0" borderId="0" xfId="0" applyNumberFormat="1" applyFont="1" applyFill="1" applyAlignment="1" applyProtection="1">
      <alignment horizontal="center" vertical="center"/>
      <protection/>
    </xf>
    <xf numFmtId="49" fontId="17" fillId="41" borderId="11" xfId="0" applyNumberFormat="1" applyFont="1" applyFill="1" applyBorder="1" applyAlignment="1" applyProtection="1">
      <alignment horizontal="center" vertical="center" wrapText="1"/>
      <protection/>
    </xf>
    <xf numFmtId="49" fontId="39" fillId="43" borderId="11" xfId="0" applyNumberFormat="1" applyFont="1" applyFill="1" applyBorder="1" applyAlignment="1" applyProtection="1">
      <alignment horizontal="right" vertical="center" shrinkToFit="1"/>
      <protection/>
    </xf>
    <xf numFmtId="49" fontId="12" fillId="33" borderId="11" xfId="0" applyNumberFormat="1" applyFont="1" applyFill="1" applyBorder="1" applyAlignment="1" applyProtection="1">
      <alignment horizontal="right" vertical="center" shrinkToFit="1"/>
      <protection locked="0"/>
    </xf>
    <xf numFmtId="49" fontId="12" fillId="0" borderId="11" xfId="0" applyNumberFormat="1" applyFont="1" applyFill="1" applyBorder="1" applyAlignment="1" applyProtection="1">
      <alignment horizontal="right" vertical="center" shrinkToFit="1"/>
      <protection locked="0"/>
    </xf>
    <xf numFmtId="49" fontId="14" fillId="0" borderId="0" xfId="0" applyNumberFormat="1" applyFont="1" applyBorder="1" applyAlignment="1" applyProtection="1">
      <alignment/>
      <protection/>
    </xf>
    <xf numFmtId="49" fontId="12" fillId="0" borderId="0" xfId="0" applyNumberFormat="1" applyFont="1" applyAlignment="1" applyProtection="1">
      <alignment vertical="center"/>
      <protection/>
    </xf>
    <xf numFmtId="49" fontId="45" fillId="0" borderId="0" xfId="0" applyNumberFormat="1" applyFont="1" applyFill="1" applyAlignment="1" applyProtection="1">
      <alignment horizontal="center" vertical="center"/>
      <protection/>
    </xf>
    <xf numFmtId="49" fontId="17" fillId="42" borderId="11" xfId="0" applyNumberFormat="1" applyFont="1" applyFill="1" applyBorder="1" applyAlignment="1" applyProtection="1">
      <alignment horizontal="center" vertical="center" wrapText="1"/>
      <protection/>
    </xf>
    <xf numFmtId="49" fontId="39" fillId="47" borderId="11" xfId="0" applyNumberFormat="1" applyFont="1" applyFill="1" applyBorder="1" applyAlignment="1" applyProtection="1">
      <alignment vertical="center" shrinkToFit="1"/>
      <protection/>
    </xf>
    <xf numFmtId="49" fontId="12" fillId="33" borderId="11" xfId="0" applyNumberFormat="1" applyFont="1" applyFill="1" applyBorder="1" applyAlignment="1" applyProtection="1">
      <alignment vertical="center" shrinkToFit="1"/>
      <protection locked="0"/>
    </xf>
    <xf numFmtId="49" fontId="12" fillId="0" borderId="11" xfId="0" applyNumberFormat="1" applyFont="1" applyFill="1" applyBorder="1" applyAlignment="1" applyProtection="1">
      <alignment vertical="center" shrinkToFit="1"/>
      <protection locked="0"/>
    </xf>
    <xf numFmtId="0" fontId="10" fillId="39" borderId="11" xfId="0" applyFont="1" applyFill="1" applyBorder="1" applyAlignment="1" applyProtection="1">
      <alignment horizontal="center" vertical="center" wrapText="1"/>
      <protection/>
    </xf>
    <xf numFmtId="0" fontId="48" fillId="0" borderId="16" xfId="0" applyFont="1" applyBorder="1" applyAlignment="1" applyProtection="1">
      <alignment horizontal="center" vertical="center"/>
      <protection/>
    </xf>
    <xf numFmtId="0" fontId="61" fillId="0" borderId="0" xfId="0" applyFont="1" applyAlignment="1" applyProtection="1">
      <alignment horizontal="center" vertical="center" shrinkToFit="1"/>
      <protection locked="0"/>
    </xf>
    <xf numFmtId="0" fontId="114" fillId="0" borderId="0" xfId="0" applyFont="1" applyAlignment="1">
      <alignment vertical="center" wrapText="1"/>
    </xf>
    <xf numFmtId="0" fontId="114" fillId="0" borderId="34" xfId="0" applyFont="1" applyBorder="1" applyAlignment="1">
      <alignment vertical="center" wrapText="1"/>
    </xf>
    <xf numFmtId="0" fontId="114" fillId="0" borderId="34" xfId="0" applyFont="1" applyBorder="1" applyAlignment="1">
      <alignment vertical="top" shrinkToFit="1"/>
    </xf>
    <xf numFmtId="0" fontId="114" fillId="0" borderId="0" xfId="0" applyFont="1" applyBorder="1" applyAlignment="1">
      <alignment horizontal="center" vertical="top" shrinkToFit="1"/>
    </xf>
    <xf numFmtId="0" fontId="12" fillId="0" borderId="0" xfId="0" applyNumberFormat="1" applyFont="1" applyAlignment="1" applyProtection="1">
      <alignment vertical="center"/>
      <protection locked="0"/>
    </xf>
    <xf numFmtId="0" fontId="36" fillId="0" borderId="0" xfId="0" applyFont="1" applyAlignment="1">
      <alignment vertical="center"/>
    </xf>
    <xf numFmtId="0" fontId="29" fillId="0" borderId="0" xfId="0" applyFont="1" applyBorder="1" applyAlignment="1" applyProtection="1">
      <alignment vertical="top" wrapText="1"/>
      <protection/>
    </xf>
    <xf numFmtId="0" fontId="36" fillId="0" borderId="0" xfId="0" applyFont="1" applyAlignment="1">
      <alignment vertical="top"/>
    </xf>
    <xf numFmtId="0" fontId="5" fillId="0" borderId="0" xfId="0" applyFont="1" applyBorder="1" applyAlignment="1" applyProtection="1">
      <alignment vertical="top"/>
      <protection/>
    </xf>
    <xf numFmtId="0" fontId="6" fillId="0" borderId="0" xfId="0" applyFont="1" applyAlignment="1" applyProtection="1">
      <alignment vertical="top"/>
      <protection/>
    </xf>
    <xf numFmtId="0" fontId="36" fillId="0" borderId="0" xfId="0" applyFont="1" applyBorder="1" applyAlignment="1" applyProtection="1">
      <alignment vertical="top"/>
      <protection/>
    </xf>
    <xf numFmtId="0" fontId="13" fillId="0" borderId="0" xfId="0" applyFont="1" applyBorder="1" applyAlignment="1" applyProtection="1">
      <alignment vertical="top"/>
      <protection/>
    </xf>
    <xf numFmtId="0" fontId="3" fillId="0" borderId="0" xfId="0" applyFont="1" applyBorder="1" applyAlignment="1" applyProtection="1">
      <alignment vertical="top"/>
      <protection/>
    </xf>
    <xf numFmtId="0" fontId="115" fillId="0" borderId="0" xfId="0" applyFont="1" applyBorder="1" applyAlignment="1" applyProtection="1">
      <alignment horizontal="left" vertical="top"/>
      <protection/>
    </xf>
    <xf numFmtId="0" fontId="116" fillId="0" borderId="0" xfId="43" applyFont="1" applyBorder="1" applyAlignment="1" applyProtection="1">
      <alignment horizontal="left" vertical="center"/>
      <protection/>
    </xf>
    <xf numFmtId="49" fontId="27" fillId="7" borderId="17" xfId="0" applyNumberFormat="1" applyFont="1" applyFill="1" applyBorder="1" applyAlignment="1" applyProtection="1">
      <alignment horizontal="center" vertical="center" shrinkToFit="1"/>
      <protection locked="0"/>
    </xf>
    <xf numFmtId="49" fontId="27" fillId="7" borderId="35" xfId="0" applyNumberFormat="1" applyFont="1" applyFill="1" applyBorder="1" applyAlignment="1" applyProtection="1">
      <alignment horizontal="center" vertical="center" shrinkToFit="1"/>
      <protection locked="0"/>
    </xf>
    <xf numFmtId="0" fontId="114" fillId="0" borderId="36" xfId="0" applyFont="1" applyBorder="1" applyAlignment="1">
      <alignment horizontal="center" vertical="top" shrinkToFit="1"/>
    </xf>
    <xf numFmtId="0" fontId="21" fillId="0" borderId="0" xfId="0" applyFont="1" applyBorder="1" applyAlignment="1" applyProtection="1">
      <alignment horizontal="center" vertical="center" wrapText="1"/>
      <protection/>
    </xf>
    <xf numFmtId="0" fontId="6" fillId="0" borderId="36" xfId="0" applyFont="1" applyBorder="1" applyAlignment="1" applyProtection="1">
      <alignment horizontal="center" vertical="top"/>
      <protection/>
    </xf>
    <xf numFmtId="0" fontId="3" fillId="7" borderId="37" xfId="0" applyFont="1" applyFill="1" applyBorder="1" applyAlignment="1" applyProtection="1">
      <alignment vertical="center" shrinkToFit="1"/>
      <protection locked="0"/>
    </xf>
    <xf numFmtId="0" fontId="3" fillId="7" borderId="38" xfId="0" applyFont="1" applyFill="1" applyBorder="1" applyAlignment="1" applyProtection="1">
      <alignment vertical="center" shrinkToFit="1"/>
      <protection locked="0"/>
    </xf>
    <xf numFmtId="0" fontId="3" fillId="7" borderId="39" xfId="0" applyFont="1" applyFill="1" applyBorder="1" applyAlignment="1" applyProtection="1">
      <alignment vertical="center" shrinkToFit="1"/>
      <protection locked="0"/>
    </xf>
    <xf numFmtId="0" fontId="3" fillId="7" borderId="35" xfId="0" applyFont="1" applyFill="1" applyBorder="1" applyAlignment="1" applyProtection="1">
      <alignment vertical="center" shrinkToFit="1"/>
      <protection locked="0"/>
    </xf>
    <xf numFmtId="0" fontId="3" fillId="7" borderId="40" xfId="0" applyFont="1" applyFill="1" applyBorder="1" applyAlignment="1" applyProtection="1">
      <alignment vertical="center" shrinkToFit="1"/>
      <protection locked="0"/>
    </xf>
    <xf numFmtId="0" fontId="3" fillId="7" borderId="41" xfId="0" applyFont="1" applyFill="1" applyBorder="1" applyAlignment="1" applyProtection="1">
      <alignment vertical="center" shrinkToFit="1"/>
      <protection locked="0"/>
    </xf>
    <xf numFmtId="0" fontId="3" fillId="7" borderId="22" xfId="0" applyFont="1" applyFill="1" applyBorder="1" applyAlignment="1" applyProtection="1">
      <alignment vertical="center" shrinkToFit="1"/>
      <protection locked="0"/>
    </xf>
    <xf numFmtId="0" fontId="3" fillId="7" borderId="42" xfId="0" applyFont="1" applyFill="1" applyBorder="1" applyAlignment="1" applyProtection="1">
      <alignment vertical="center" shrinkToFit="1"/>
      <protection locked="0"/>
    </xf>
    <xf numFmtId="0" fontId="3" fillId="7" borderId="21" xfId="0" applyFont="1" applyFill="1" applyBorder="1" applyAlignment="1" applyProtection="1">
      <alignment vertical="center" shrinkToFit="1"/>
      <protection locked="0"/>
    </xf>
    <xf numFmtId="0" fontId="58" fillId="0" borderId="11" xfId="0" applyFont="1" applyBorder="1" applyAlignment="1" applyProtection="1">
      <alignment horizontal="center" vertical="center" wrapText="1"/>
      <protection/>
    </xf>
    <xf numFmtId="0" fontId="58" fillId="0" borderId="15"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182" fontId="5" fillId="0" borderId="11" xfId="0" applyNumberFormat="1" applyFont="1" applyBorder="1" applyAlignment="1" applyProtection="1">
      <alignment vertical="center"/>
      <protection/>
    </xf>
    <xf numFmtId="0" fontId="117" fillId="50" borderId="0" xfId="0" applyFont="1" applyFill="1" applyAlignment="1" applyProtection="1">
      <alignment horizontal="left" vertical="center" wrapText="1"/>
      <protection/>
    </xf>
    <xf numFmtId="0" fontId="117" fillId="50" borderId="0" xfId="0" applyFont="1" applyFill="1" applyAlignment="1" applyProtection="1">
      <alignment horizontal="left" vertical="center"/>
      <protection/>
    </xf>
    <xf numFmtId="0" fontId="117" fillId="50" borderId="34" xfId="0" applyFont="1" applyFill="1" applyBorder="1" applyAlignment="1" applyProtection="1">
      <alignment horizontal="lef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3" fillId="0" borderId="45" xfId="0" applyFont="1" applyBorder="1" applyAlignment="1" applyProtection="1">
      <alignment vertical="center"/>
      <protection/>
    </xf>
    <xf numFmtId="0" fontId="6" fillId="0" borderId="0" xfId="0" applyFont="1" applyAlignment="1" applyProtection="1">
      <alignment horizontal="right" vertical="center"/>
      <protection/>
    </xf>
    <xf numFmtId="0" fontId="6" fillId="0" borderId="46" xfId="0" applyFont="1" applyBorder="1" applyAlignment="1" applyProtection="1">
      <alignment horizontal="right" vertical="center"/>
      <protection/>
    </xf>
    <xf numFmtId="0" fontId="32" fillId="0" borderId="15" xfId="0" applyFont="1" applyBorder="1" applyAlignment="1" applyProtection="1">
      <alignment horizontal="center" vertical="center"/>
      <protection/>
    </xf>
    <xf numFmtId="0" fontId="32" fillId="0" borderId="47" xfId="0" applyFont="1" applyBorder="1" applyAlignment="1" applyProtection="1">
      <alignment horizontal="center" vertical="center"/>
      <protection/>
    </xf>
    <xf numFmtId="0" fontId="10" fillId="0" borderId="48" xfId="0" applyFont="1" applyFill="1" applyBorder="1" applyAlignment="1" applyProtection="1">
      <alignment horizontal="left" vertical="center"/>
      <protection locked="0"/>
    </xf>
    <xf numFmtId="0" fontId="10" fillId="0" borderId="49" xfId="0" applyFont="1" applyFill="1" applyBorder="1" applyAlignment="1" applyProtection="1">
      <alignment horizontal="left" vertical="center"/>
      <protection locked="0"/>
    </xf>
    <xf numFmtId="0" fontId="10" fillId="0" borderId="50" xfId="0" applyFont="1" applyFill="1" applyBorder="1" applyAlignment="1" applyProtection="1">
      <alignment horizontal="left" vertical="center"/>
      <protection locked="0"/>
    </xf>
    <xf numFmtId="0" fontId="10" fillId="0" borderId="51"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52"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center"/>
      <protection locked="0"/>
    </xf>
    <xf numFmtId="0" fontId="10" fillId="0" borderId="54" xfId="0" applyFont="1" applyFill="1" applyBorder="1" applyAlignment="1" applyProtection="1">
      <alignment horizontal="left" vertical="center"/>
      <protection locked="0"/>
    </xf>
    <xf numFmtId="0" fontId="10" fillId="0" borderId="55" xfId="0" applyFont="1" applyFill="1" applyBorder="1" applyAlignment="1" applyProtection="1">
      <alignment horizontal="left" vertical="center"/>
      <protection locked="0"/>
    </xf>
    <xf numFmtId="0" fontId="10" fillId="0" borderId="48" xfId="0" applyFont="1" applyFill="1" applyBorder="1" applyAlignment="1" applyProtection="1">
      <alignment horizontal="left" vertical="top"/>
      <protection locked="0"/>
    </xf>
    <xf numFmtId="0" fontId="10" fillId="0" borderId="49" xfId="0" applyFont="1" applyFill="1" applyBorder="1" applyAlignment="1" applyProtection="1">
      <alignment horizontal="left" vertical="top"/>
      <protection locked="0"/>
    </xf>
    <xf numFmtId="0" fontId="10" fillId="0" borderId="50" xfId="0" applyFont="1" applyFill="1" applyBorder="1" applyAlignment="1" applyProtection="1">
      <alignment horizontal="left" vertical="top"/>
      <protection locked="0"/>
    </xf>
    <xf numFmtId="0" fontId="10" fillId="0" borderId="51"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52" xfId="0" applyFont="1" applyFill="1" applyBorder="1" applyAlignment="1" applyProtection="1">
      <alignment horizontal="left" vertical="top"/>
      <protection locked="0"/>
    </xf>
    <xf numFmtId="0" fontId="10" fillId="0" borderId="53" xfId="0" applyFont="1" applyFill="1" applyBorder="1" applyAlignment="1" applyProtection="1">
      <alignment horizontal="left" vertical="top"/>
      <protection locked="0"/>
    </xf>
    <xf numFmtId="0" fontId="10" fillId="0" borderId="54" xfId="0" applyFont="1" applyFill="1" applyBorder="1" applyAlignment="1" applyProtection="1">
      <alignment horizontal="left" vertical="top"/>
      <protection locked="0"/>
    </xf>
    <xf numFmtId="0" fontId="10" fillId="0" borderId="55" xfId="0" applyFont="1" applyFill="1" applyBorder="1" applyAlignment="1" applyProtection="1">
      <alignment horizontal="left" vertical="top"/>
      <protection locked="0"/>
    </xf>
    <xf numFmtId="0" fontId="14" fillId="7" borderId="22" xfId="0" applyNumberFormat="1" applyFont="1" applyFill="1" applyBorder="1" applyAlignment="1" applyProtection="1">
      <alignment horizontal="center" vertical="center"/>
      <protection locked="0"/>
    </xf>
    <xf numFmtId="0" fontId="14" fillId="0" borderId="56" xfId="0" applyNumberFormat="1" applyFont="1" applyBorder="1" applyAlignment="1" applyProtection="1">
      <alignment horizontal="center" vertical="center"/>
      <protection/>
    </xf>
    <xf numFmtId="0" fontId="14" fillId="0" borderId="22" xfId="0" applyNumberFormat="1" applyFont="1" applyBorder="1" applyAlignment="1" applyProtection="1">
      <alignment horizontal="center" vertical="center"/>
      <protection/>
    </xf>
    <xf numFmtId="0" fontId="14" fillId="0" borderId="42" xfId="0" applyNumberFormat="1" applyFont="1" applyBorder="1" applyAlignment="1" applyProtection="1">
      <alignment horizontal="center" vertical="center"/>
      <protection/>
    </xf>
    <xf numFmtId="0" fontId="14" fillId="7" borderId="41" xfId="0" applyNumberFormat="1" applyFont="1" applyFill="1" applyBorder="1" applyAlignment="1" applyProtection="1">
      <alignment horizontal="center" vertical="center"/>
      <protection locked="0"/>
    </xf>
    <xf numFmtId="0" fontId="14" fillId="0" borderId="57" xfId="0" applyNumberFormat="1" applyFont="1" applyBorder="1" applyAlignment="1" applyProtection="1">
      <alignment horizontal="center" vertical="center"/>
      <protection/>
    </xf>
    <xf numFmtId="0" fontId="14" fillId="0" borderId="58" xfId="0" applyNumberFormat="1" applyFont="1" applyBorder="1" applyAlignment="1" applyProtection="1">
      <alignment horizontal="center" vertical="center"/>
      <protection/>
    </xf>
    <xf numFmtId="0" fontId="14" fillId="0" borderId="59" xfId="0" applyNumberFormat="1" applyFont="1" applyBorder="1" applyAlignment="1" applyProtection="1">
      <alignment horizontal="center" vertical="center"/>
      <protection/>
    </xf>
    <xf numFmtId="0" fontId="14" fillId="0" borderId="60" xfId="0" applyNumberFormat="1" applyFont="1" applyBorder="1" applyAlignment="1" applyProtection="1">
      <alignment horizontal="center" vertical="center"/>
      <protection/>
    </xf>
    <xf numFmtId="0" fontId="14" fillId="7" borderId="61" xfId="0" applyNumberFormat="1" applyFont="1" applyFill="1" applyBorder="1" applyAlignment="1" applyProtection="1">
      <alignment horizontal="left" vertical="center"/>
      <protection locked="0"/>
    </xf>
    <xf numFmtId="0" fontId="14" fillId="7" borderId="30" xfId="0" applyNumberFormat="1" applyFont="1" applyFill="1" applyBorder="1" applyAlignment="1" applyProtection="1">
      <alignment horizontal="left" vertical="center"/>
      <protection locked="0"/>
    </xf>
    <xf numFmtId="0" fontId="14" fillId="7" borderId="62" xfId="0" applyNumberFormat="1" applyFont="1" applyFill="1" applyBorder="1" applyAlignment="1" applyProtection="1">
      <alignment horizontal="left" vertical="center"/>
      <protection locked="0"/>
    </xf>
    <xf numFmtId="0" fontId="14" fillId="7" borderId="63" xfId="0" applyNumberFormat="1" applyFont="1" applyFill="1" applyBorder="1" applyAlignment="1" applyProtection="1">
      <alignment horizontal="left" vertical="center"/>
      <protection locked="0"/>
    </xf>
    <xf numFmtId="0" fontId="14" fillId="7" borderId="34" xfId="0" applyNumberFormat="1" applyFont="1" applyFill="1" applyBorder="1" applyAlignment="1" applyProtection="1">
      <alignment horizontal="left" vertical="center"/>
      <protection locked="0"/>
    </xf>
    <xf numFmtId="0" fontId="14" fillId="7" borderId="64" xfId="0" applyNumberFormat="1" applyFont="1" applyFill="1" applyBorder="1" applyAlignment="1" applyProtection="1">
      <alignment horizontal="left" vertical="center"/>
      <protection locked="0"/>
    </xf>
    <xf numFmtId="0" fontId="14" fillId="0" borderId="65" xfId="0" applyNumberFormat="1" applyFont="1" applyBorder="1" applyAlignment="1" applyProtection="1">
      <alignment horizontal="center" vertical="center"/>
      <protection/>
    </xf>
    <xf numFmtId="0" fontId="14" fillId="7" borderId="66" xfId="0" applyFont="1" applyFill="1" applyBorder="1" applyAlignment="1" applyProtection="1">
      <alignment horizontal="left" vertical="center" wrapText="1"/>
      <protection locked="0"/>
    </xf>
    <xf numFmtId="0" fontId="14" fillId="7" borderId="36" xfId="0" applyFont="1" applyFill="1" applyBorder="1" applyAlignment="1" applyProtection="1">
      <alignment horizontal="left" vertical="center" wrapText="1"/>
      <protection locked="0"/>
    </xf>
    <xf numFmtId="0" fontId="14" fillId="7" borderId="67" xfId="0" applyFont="1" applyFill="1" applyBorder="1" applyAlignment="1" applyProtection="1">
      <alignment horizontal="left" vertical="center" wrapText="1"/>
      <protection locked="0"/>
    </xf>
    <xf numFmtId="0" fontId="14" fillId="7" borderId="68" xfId="0" applyFont="1" applyFill="1" applyBorder="1" applyAlignment="1" applyProtection="1">
      <alignment horizontal="left" vertical="center" wrapText="1"/>
      <protection locked="0"/>
    </xf>
    <xf numFmtId="0" fontId="14" fillId="7" borderId="0" xfId="0" applyFont="1" applyFill="1" applyBorder="1" applyAlignment="1" applyProtection="1">
      <alignment horizontal="left" vertical="center" wrapText="1"/>
      <protection locked="0"/>
    </xf>
    <xf numFmtId="0" fontId="14" fillId="7" borderId="69" xfId="0" applyFont="1" applyFill="1" applyBorder="1" applyAlignment="1" applyProtection="1">
      <alignment horizontal="left" vertical="center" wrapText="1"/>
      <protection locked="0"/>
    </xf>
    <xf numFmtId="0" fontId="14" fillId="7" borderId="59" xfId="0" applyFont="1" applyFill="1" applyBorder="1" applyAlignment="1" applyProtection="1">
      <alignment horizontal="left" vertical="center" wrapText="1"/>
      <protection locked="0"/>
    </xf>
    <xf numFmtId="0" fontId="14" fillId="7" borderId="34" xfId="0" applyFont="1" applyFill="1" applyBorder="1" applyAlignment="1" applyProtection="1">
      <alignment horizontal="left" vertical="center" wrapText="1"/>
      <protection locked="0"/>
    </xf>
    <xf numFmtId="0" fontId="14" fillId="7" borderId="64" xfId="0" applyFont="1" applyFill="1" applyBorder="1" applyAlignment="1" applyProtection="1">
      <alignment horizontal="left" vertical="center" wrapText="1"/>
      <protection locked="0"/>
    </xf>
    <xf numFmtId="0" fontId="9" fillId="51" borderId="0" xfId="0" applyNumberFormat="1" applyFont="1" applyFill="1" applyBorder="1" applyAlignment="1" applyProtection="1">
      <alignment horizontal="center" vertical="center"/>
      <protection/>
    </xf>
    <xf numFmtId="0" fontId="118" fillId="0" borderId="70" xfId="0" applyFont="1" applyFill="1" applyBorder="1" applyAlignment="1" applyProtection="1">
      <alignment horizontal="center" vertical="center"/>
      <protection/>
    </xf>
    <xf numFmtId="0" fontId="118" fillId="0" borderId="71" xfId="0" applyFont="1" applyFill="1" applyBorder="1" applyAlignment="1" applyProtection="1">
      <alignment horizontal="center" vertical="center"/>
      <protection/>
    </xf>
    <xf numFmtId="0" fontId="118" fillId="0" borderId="72" xfId="0" applyFont="1" applyFill="1" applyBorder="1" applyAlignment="1" applyProtection="1">
      <alignment horizontal="center" vertical="center"/>
      <protection/>
    </xf>
    <xf numFmtId="0" fontId="7" fillId="0" borderId="73" xfId="0" applyFont="1" applyFill="1" applyBorder="1" applyAlignment="1" applyProtection="1">
      <alignment horizontal="center" vertical="center"/>
      <protection/>
    </xf>
    <xf numFmtId="0" fontId="26" fillId="0" borderId="74" xfId="0" applyFont="1" applyBorder="1" applyAlignment="1" applyProtection="1">
      <alignment horizontal="center" vertical="center"/>
      <protection/>
    </xf>
    <xf numFmtId="0" fontId="5" fillId="52" borderId="0" xfId="0" applyFont="1" applyFill="1" applyBorder="1" applyAlignment="1" applyProtection="1">
      <alignment horizontal="center" vertical="center"/>
      <protection/>
    </xf>
    <xf numFmtId="0" fontId="5" fillId="48" borderId="0" xfId="0" applyFont="1" applyFill="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6" fillId="0" borderId="76" xfId="0" applyFont="1" applyBorder="1" applyAlignment="1" applyProtection="1">
      <alignment horizontal="center" vertical="center"/>
      <protection/>
    </xf>
    <xf numFmtId="0" fontId="3" fillId="7" borderId="10" xfId="0" applyFont="1" applyFill="1" applyBorder="1" applyAlignment="1" applyProtection="1">
      <alignment vertical="center" shrinkToFit="1"/>
      <protection locked="0"/>
    </xf>
    <xf numFmtId="0" fontId="3" fillId="7" borderId="77" xfId="0" applyFont="1" applyFill="1" applyBorder="1" applyAlignment="1" applyProtection="1">
      <alignment vertical="center" shrinkToFit="1"/>
      <protection locked="0"/>
    </xf>
    <xf numFmtId="0" fontId="3" fillId="7" borderId="78" xfId="0" applyFont="1" applyFill="1" applyBorder="1" applyAlignment="1" applyProtection="1">
      <alignment horizontal="left" vertical="center" shrinkToFit="1"/>
      <protection locked="0"/>
    </xf>
    <xf numFmtId="0" fontId="3" fillId="7" borderId="10" xfId="0" applyFont="1" applyFill="1" applyBorder="1" applyAlignment="1" applyProtection="1">
      <alignment horizontal="left" vertical="center" shrinkToFit="1"/>
      <protection locked="0"/>
    </xf>
    <xf numFmtId="0" fontId="3" fillId="7" borderId="79" xfId="0" applyFont="1" applyFill="1" applyBorder="1" applyAlignment="1" applyProtection="1">
      <alignment horizontal="left" vertical="center" shrinkToFit="1"/>
      <protection locked="0"/>
    </xf>
    <xf numFmtId="49" fontId="50" fillId="7" borderId="80" xfId="43" applyNumberFormat="1" applyFont="1" applyFill="1" applyBorder="1" applyAlignment="1" applyProtection="1">
      <alignment horizontal="center" vertical="center" shrinkToFit="1"/>
      <protection locked="0"/>
    </xf>
    <xf numFmtId="49" fontId="50" fillId="7" borderId="81" xfId="43" applyNumberFormat="1" applyFont="1" applyFill="1" applyBorder="1" applyAlignment="1" applyProtection="1">
      <alignment horizontal="center" vertical="center" shrinkToFit="1"/>
      <protection locked="0"/>
    </xf>
    <xf numFmtId="49" fontId="50" fillId="7" borderId="82" xfId="43" applyNumberFormat="1" applyFont="1" applyFill="1" applyBorder="1" applyAlignment="1" applyProtection="1">
      <alignment horizontal="center" vertical="center" shrinkToFit="1"/>
      <protection locked="0"/>
    </xf>
    <xf numFmtId="0" fontId="6" fillId="0" borderId="65"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3" fillId="7" borderId="41" xfId="0" applyFont="1" applyFill="1" applyBorder="1" applyAlignment="1" applyProtection="1">
      <alignment horizontal="center" vertical="center"/>
      <protection locked="0"/>
    </xf>
    <xf numFmtId="0" fontId="3" fillId="7" borderId="22" xfId="0" applyFont="1" applyFill="1" applyBorder="1" applyAlignment="1" applyProtection="1">
      <alignment horizontal="center" vertical="center"/>
      <protection locked="0"/>
    </xf>
    <xf numFmtId="0" fontId="3" fillId="7" borderId="21" xfId="0" applyFont="1" applyFill="1" applyBorder="1" applyAlignment="1" applyProtection="1">
      <alignment horizontal="center" vertical="center"/>
      <protection locked="0"/>
    </xf>
    <xf numFmtId="0" fontId="6" fillId="0" borderId="83" xfId="0" applyFont="1" applyBorder="1" applyAlignment="1" applyProtection="1">
      <alignment horizontal="center" vertical="center"/>
      <protection/>
    </xf>
    <xf numFmtId="0" fontId="6" fillId="0" borderId="84" xfId="0" applyFont="1" applyBorder="1" applyAlignment="1" applyProtection="1">
      <alignment horizontal="center" vertical="center"/>
      <protection/>
    </xf>
    <xf numFmtId="0" fontId="6" fillId="0" borderId="85" xfId="0" applyFont="1" applyBorder="1" applyAlignment="1" applyProtection="1">
      <alignment horizontal="center" vertical="center"/>
      <protection/>
    </xf>
    <xf numFmtId="49" fontId="3" fillId="7" borderId="80" xfId="0" applyNumberFormat="1" applyFont="1" applyFill="1" applyBorder="1" applyAlignment="1" applyProtection="1">
      <alignment horizontal="center" vertical="center" shrinkToFit="1"/>
      <protection locked="0"/>
    </xf>
    <xf numFmtId="49" fontId="3" fillId="7" borderId="81" xfId="0" applyNumberFormat="1" applyFont="1" applyFill="1" applyBorder="1" applyAlignment="1" applyProtection="1">
      <alignment horizontal="center" vertical="center" shrinkToFit="1"/>
      <protection locked="0"/>
    </xf>
    <xf numFmtId="49" fontId="3" fillId="7" borderId="86" xfId="0" applyNumberFormat="1" applyFont="1" applyFill="1" applyBorder="1" applyAlignment="1" applyProtection="1">
      <alignment horizontal="center" vertical="center" shrinkToFit="1"/>
      <protection locked="0"/>
    </xf>
    <xf numFmtId="0" fontId="6" fillId="0" borderId="87" xfId="0" applyFont="1" applyBorder="1" applyAlignment="1" applyProtection="1">
      <alignment horizontal="center" vertical="center"/>
      <protection/>
    </xf>
    <xf numFmtId="0" fontId="3" fillId="7" borderId="88" xfId="0" applyFont="1" applyFill="1" applyBorder="1" applyAlignment="1" applyProtection="1">
      <alignment vertical="center" shrinkToFit="1"/>
      <protection locked="0"/>
    </xf>
    <xf numFmtId="0" fontId="3" fillId="7" borderId="33" xfId="0" applyFont="1" applyFill="1" applyBorder="1" applyAlignment="1" applyProtection="1">
      <alignment vertical="center" shrinkToFit="1"/>
      <protection locked="0"/>
    </xf>
    <xf numFmtId="0" fontId="3" fillId="7" borderId="89" xfId="0" applyFont="1" applyFill="1" applyBorder="1" applyAlignment="1" applyProtection="1">
      <alignment vertical="center" shrinkToFit="1"/>
      <protection locked="0"/>
    </xf>
    <xf numFmtId="181" fontId="6" fillId="0" borderId="0" xfId="0" applyNumberFormat="1" applyFont="1" applyAlignment="1" applyProtection="1">
      <alignment horizontal="right" vertical="center" shrinkToFit="1"/>
      <protection/>
    </xf>
    <xf numFmtId="181" fontId="6" fillId="0" borderId="69" xfId="0" applyNumberFormat="1" applyFont="1" applyBorder="1" applyAlignment="1" applyProtection="1">
      <alignment horizontal="right" vertical="center" shrinkToFit="1"/>
      <protection/>
    </xf>
    <xf numFmtId="0" fontId="3" fillId="7" borderId="78" xfId="0" applyFont="1" applyFill="1" applyBorder="1" applyAlignment="1" applyProtection="1">
      <alignment vertical="center" shrinkToFit="1"/>
      <protection locked="0"/>
    </xf>
    <xf numFmtId="0" fontId="3" fillId="7" borderId="79" xfId="0" applyFont="1" applyFill="1" applyBorder="1" applyAlignment="1" applyProtection="1">
      <alignment vertical="center" shrinkToFit="1"/>
      <protection locked="0"/>
    </xf>
    <xf numFmtId="0" fontId="92" fillId="7" borderId="80" xfId="43" applyFill="1" applyBorder="1" applyAlignment="1" applyProtection="1">
      <alignment horizontal="center" vertical="center" shrinkToFit="1"/>
      <protection locked="0"/>
    </xf>
    <xf numFmtId="0" fontId="3" fillId="7" borderId="81" xfId="0" applyFont="1" applyFill="1" applyBorder="1" applyAlignment="1" applyProtection="1">
      <alignment horizontal="center" vertical="center" shrinkToFit="1"/>
      <protection locked="0"/>
    </xf>
    <xf numFmtId="0" fontId="3" fillId="7" borderId="82" xfId="0" applyFont="1" applyFill="1" applyBorder="1" applyAlignment="1" applyProtection="1">
      <alignment horizontal="center" vertical="center" shrinkToFit="1"/>
      <protection locked="0"/>
    </xf>
    <xf numFmtId="0" fontId="6" fillId="0" borderId="65" xfId="0" applyFont="1" applyBorder="1" applyAlignment="1" applyProtection="1">
      <alignment horizontal="center" vertical="center" wrapText="1"/>
      <protection/>
    </xf>
    <xf numFmtId="0" fontId="24" fillId="0" borderId="56" xfId="0" applyFont="1" applyBorder="1" applyAlignment="1" applyProtection="1">
      <alignment horizontal="center" vertical="center" wrapText="1"/>
      <protection/>
    </xf>
    <xf numFmtId="0" fontId="24" fillId="0" borderId="4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51" fillId="0" borderId="0" xfId="0" applyFont="1" applyBorder="1" applyAlignment="1" applyProtection="1">
      <alignment horizontal="center" vertical="center" shrinkToFit="1"/>
      <protection/>
    </xf>
    <xf numFmtId="0" fontId="51" fillId="0" borderId="90" xfId="0" applyFont="1" applyBorder="1" applyAlignment="1" applyProtection="1">
      <alignment horizontal="center" vertical="center" shrinkToFit="1"/>
      <protection/>
    </xf>
    <xf numFmtId="0" fontId="18" fillId="0" borderId="91" xfId="0" applyFont="1" applyBorder="1" applyAlignment="1" applyProtection="1">
      <alignment horizontal="center" vertical="center" shrinkToFit="1"/>
      <protection/>
    </xf>
    <xf numFmtId="0" fontId="18" fillId="0" borderId="92" xfId="0" applyFont="1" applyBorder="1" applyAlignment="1" applyProtection="1">
      <alignment horizontal="center" vertical="center" shrinkToFit="1"/>
      <protection/>
    </xf>
    <xf numFmtId="0" fontId="18" fillId="0" borderId="93"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20"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0" xfId="0" applyFont="1" applyBorder="1" applyAlignment="1" applyProtection="1">
      <alignment horizontal="center" vertical="center" shrinkToFit="1"/>
      <protection/>
    </xf>
    <xf numFmtId="0" fontId="9" fillId="51" borderId="0" xfId="0" applyFont="1" applyFill="1" applyBorder="1" applyAlignment="1" applyProtection="1">
      <alignment horizontal="center" vertical="center"/>
      <protection/>
    </xf>
    <xf numFmtId="176" fontId="14" fillId="0" borderId="23" xfId="0" applyNumberFormat="1" applyFont="1" applyBorder="1" applyAlignment="1" applyProtection="1">
      <alignment horizontal="center" vertical="center" shrinkToFit="1"/>
      <protection/>
    </xf>
    <xf numFmtId="176" fontId="14" fillId="0" borderId="24" xfId="0" applyNumberFormat="1" applyFont="1" applyBorder="1" applyAlignment="1" applyProtection="1">
      <alignment horizontal="center" vertical="center" shrinkToFit="1"/>
      <protection/>
    </xf>
    <xf numFmtId="176" fontId="14" fillId="0" borderId="25" xfId="0" applyNumberFormat="1" applyFont="1" applyBorder="1" applyAlignment="1" applyProtection="1">
      <alignment horizontal="center" vertical="center" shrinkToFit="1"/>
      <protection/>
    </xf>
    <xf numFmtId="6" fontId="5" fillId="0" borderId="15" xfId="0" applyNumberFormat="1" applyFont="1" applyBorder="1" applyAlignment="1" applyProtection="1">
      <alignment horizontal="right" vertical="center"/>
      <protection/>
    </xf>
    <xf numFmtId="6" fontId="5" fillId="0" borderId="10" xfId="0" applyNumberFormat="1" applyFont="1" applyBorder="1" applyAlignment="1" applyProtection="1">
      <alignment horizontal="right" vertical="center"/>
      <protection/>
    </xf>
    <xf numFmtId="6" fontId="5" fillId="0" borderId="47" xfId="0" applyNumberFormat="1" applyFont="1" applyBorder="1" applyAlignment="1" applyProtection="1">
      <alignment horizontal="right" vertical="center"/>
      <protection/>
    </xf>
    <xf numFmtId="0" fontId="36" fillId="0" borderId="34" xfId="0" applyFont="1" applyBorder="1" applyAlignment="1" applyProtection="1">
      <alignment vertical="center" wrapText="1"/>
      <protection/>
    </xf>
    <xf numFmtId="0" fontId="6" fillId="0" borderId="94" xfId="0" applyFont="1" applyBorder="1" applyAlignment="1" applyProtection="1">
      <alignment horizontal="center" vertical="center" shrinkToFit="1"/>
      <protection/>
    </xf>
    <xf numFmtId="5" fontId="3" fillId="0" borderId="94" xfId="0" applyNumberFormat="1" applyFont="1" applyBorder="1" applyAlignment="1" applyProtection="1">
      <alignment horizontal="right" vertical="center"/>
      <protection/>
    </xf>
    <xf numFmtId="182" fontId="5" fillId="0" borderId="95" xfId="0" applyNumberFormat="1" applyFont="1" applyBorder="1" applyAlignment="1" applyProtection="1">
      <alignment vertical="center"/>
      <protection/>
    </xf>
    <xf numFmtId="182" fontId="5" fillId="0" borderId="96" xfId="0" applyNumberFormat="1" applyFont="1" applyBorder="1" applyAlignment="1" applyProtection="1">
      <alignment vertical="center"/>
      <protection/>
    </xf>
    <xf numFmtId="0" fontId="6" fillId="0" borderId="26" xfId="0" applyFont="1" applyBorder="1" applyAlignment="1" applyProtection="1">
      <alignment horizontal="center" vertical="center" shrinkToFit="1"/>
      <protection/>
    </xf>
    <xf numFmtId="5" fontId="3" fillId="0" borderId="26" xfId="0" applyNumberFormat="1" applyFont="1" applyBorder="1" applyAlignment="1" applyProtection="1">
      <alignment horizontal="right" vertical="center"/>
      <protection/>
    </xf>
    <xf numFmtId="182" fontId="5" fillId="0" borderId="15" xfId="0" applyNumberFormat="1" applyFont="1" applyBorder="1" applyAlignment="1" applyProtection="1">
      <alignment vertical="center"/>
      <protection/>
    </xf>
    <xf numFmtId="182" fontId="5" fillId="0" borderId="47" xfId="0" applyNumberFormat="1" applyFont="1" applyBorder="1" applyAlignment="1" applyProtection="1">
      <alignment vertical="center"/>
      <protection/>
    </xf>
    <xf numFmtId="0" fontId="6" fillId="0" borderId="23"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27" fillId="7" borderId="97" xfId="0" applyFont="1" applyFill="1" applyBorder="1" applyAlignment="1" applyProtection="1">
      <alignment vertical="center" shrinkToFit="1"/>
      <protection locked="0"/>
    </xf>
    <xf numFmtId="0" fontId="27" fillId="7" borderId="38" xfId="0" applyFont="1" applyFill="1" applyBorder="1" applyAlignment="1" applyProtection="1">
      <alignment vertical="center" shrinkToFit="1"/>
      <protection locked="0"/>
    </xf>
    <xf numFmtId="0" fontId="27" fillId="7" borderId="35" xfId="0" applyFont="1" applyFill="1" applyBorder="1" applyAlignment="1" applyProtection="1">
      <alignment vertical="center" shrinkToFit="1"/>
      <protection locked="0"/>
    </xf>
    <xf numFmtId="0" fontId="6" fillId="0" borderId="11" xfId="0" applyFont="1" applyBorder="1" applyAlignment="1" applyProtection="1">
      <alignment horizontal="center" vertical="center" wrapText="1"/>
      <protection/>
    </xf>
    <xf numFmtId="0" fontId="6" fillId="0" borderId="15" xfId="0" applyFont="1" applyBorder="1" applyAlignment="1" applyProtection="1">
      <alignment horizontal="center" vertical="center"/>
      <protection/>
    </xf>
    <xf numFmtId="5" fontId="3" fillId="0" borderId="23" xfId="0" applyNumberFormat="1" applyFont="1" applyBorder="1" applyAlignment="1" applyProtection="1">
      <alignment horizontal="right" vertical="center"/>
      <protection/>
    </xf>
    <xf numFmtId="5" fontId="3" fillId="0" borderId="25" xfId="0" applyNumberFormat="1" applyFont="1" applyBorder="1" applyAlignment="1" applyProtection="1">
      <alignment horizontal="right" vertical="center"/>
      <protection/>
    </xf>
    <xf numFmtId="0" fontId="6" fillId="0" borderId="46" xfId="0" applyFont="1" applyBorder="1" applyAlignment="1" applyProtection="1">
      <alignment horizontal="right" vertical="center" wrapText="1"/>
      <protection/>
    </xf>
    <xf numFmtId="0" fontId="6" fillId="0" borderId="98" xfId="0" applyFont="1" applyBorder="1" applyAlignment="1" applyProtection="1">
      <alignment horizontal="right" vertical="center"/>
      <protection/>
    </xf>
    <xf numFmtId="0" fontId="6" fillId="0" borderId="30" xfId="0" applyFont="1" applyBorder="1" applyAlignment="1" applyProtection="1">
      <alignment horizontal="center" vertical="center"/>
      <protection/>
    </xf>
    <xf numFmtId="0" fontId="3" fillId="0" borderId="99" xfId="0" applyFont="1" applyBorder="1" applyAlignment="1" applyProtection="1">
      <alignment horizontal="center" vertical="center"/>
      <protection/>
    </xf>
    <xf numFmtId="0" fontId="3" fillId="0" borderId="100" xfId="0" applyFont="1" applyBorder="1" applyAlignment="1" applyProtection="1">
      <alignment horizontal="center" vertical="center"/>
      <protection/>
    </xf>
    <xf numFmtId="182" fontId="119" fillId="0" borderId="101" xfId="0" applyNumberFormat="1" applyFont="1" applyBorder="1" applyAlignment="1" applyProtection="1">
      <alignment horizontal="center" vertical="center"/>
      <protection/>
    </xf>
    <xf numFmtId="0" fontId="119" fillId="0" borderId="101" xfId="0" applyFont="1" applyBorder="1" applyAlignment="1" applyProtection="1">
      <alignment horizontal="center" vertical="center"/>
      <protection/>
    </xf>
    <xf numFmtId="0" fontId="32" fillId="0" borderId="43" xfId="0" applyFont="1" applyBorder="1" applyAlignment="1" applyProtection="1">
      <alignment horizontal="center" vertical="center"/>
      <protection/>
    </xf>
    <xf numFmtId="0" fontId="32" fillId="0" borderId="44" xfId="0" applyFont="1" applyBorder="1" applyAlignment="1" applyProtection="1">
      <alignment horizontal="center" vertical="center"/>
      <protection/>
    </xf>
    <xf numFmtId="0" fontId="32" fillId="0" borderId="45" xfId="0" applyFont="1" applyBorder="1" applyAlignment="1" applyProtection="1">
      <alignment horizontal="center" vertical="center"/>
      <protection/>
    </xf>
    <xf numFmtId="6" fontId="5" fillId="0" borderId="95" xfId="0" applyNumberFormat="1" applyFont="1" applyBorder="1" applyAlignment="1" applyProtection="1">
      <alignment horizontal="right" vertical="center"/>
      <protection/>
    </xf>
    <xf numFmtId="6" fontId="5" fillId="0" borderId="102" xfId="0" applyNumberFormat="1" applyFont="1" applyBorder="1" applyAlignment="1" applyProtection="1">
      <alignment horizontal="right" vertical="center"/>
      <protection/>
    </xf>
    <xf numFmtId="6" fontId="5" fillId="0" borderId="96" xfId="0" applyNumberFormat="1" applyFont="1" applyBorder="1" applyAlignment="1" applyProtection="1">
      <alignment horizontal="right" vertical="center"/>
      <protection/>
    </xf>
    <xf numFmtId="0" fontId="6" fillId="0" borderId="103" xfId="0" applyFont="1" applyBorder="1" applyAlignment="1" applyProtection="1">
      <alignment horizontal="center" vertical="center"/>
      <protection/>
    </xf>
    <xf numFmtId="6" fontId="60" fillId="0" borderId="104" xfId="0" applyNumberFormat="1" applyFont="1" applyFill="1" applyBorder="1" applyAlignment="1" applyProtection="1">
      <alignment horizontal="right" vertical="center" shrinkToFit="1"/>
      <protection/>
    </xf>
    <xf numFmtId="6" fontId="60" fillId="0" borderId="105" xfId="0" applyNumberFormat="1" applyFont="1" applyFill="1" applyBorder="1" applyAlignment="1" applyProtection="1">
      <alignment horizontal="right" vertical="center" shrinkToFit="1"/>
      <protection/>
    </xf>
    <xf numFmtId="6" fontId="60" fillId="0" borderId="106" xfId="0" applyNumberFormat="1" applyFont="1" applyFill="1" applyBorder="1" applyAlignment="1" applyProtection="1">
      <alignment horizontal="right" vertical="center" shrinkToFit="1"/>
      <protection/>
    </xf>
    <xf numFmtId="0" fontId="6" fillId="0" borderId="56" xfId="0" applyFont="1" applyBorder="1" applyAlignment="1" applyProtection="1">
      <alignment horizontal="center" vertical="center"/>
      <protection/>
    </xf>
    <xf numFmtId="0" fontId="6" fillId="0" borderId="107" xfId="0" applyFont="1" applyBorder="1" applyAlignment="1" applyProtection="1">
      <alignment horizontal="center" vertical="center"/>
      <protection/>
    </xf>
    <xf numFmtId="0" fontId="6" fillId="0" borderId="77" xfId="0" applyFont="1" applyBorder="1" applyAlignment="1" applyProtection="1">
      <alignment horizontal="center" vertical="center"/>
      <protection/>
    </xf>
    <xf numFmtId="0" fontId="50" fillId="7" borderId="80" xfId="43" applyFont="1" applyFill="1" applyBorder="1" applyAlignment="1" applyProtection="1">
      <alignment horizontal="center" vertical="center" shrinkToFit="1"/>
      <protection locked="0"/>
    </xf>
    <xf numFmtId="0" fontId="3" fillId="7" borderId="108" xfId="0" applyFont="1" applyFill="1" applyBorder="1" applyAlignment="1" applyProtection="1">
      <alignment vertical="center" shrinkToFit="1"/>
      <protection locked="0"/>
    </xf>
    <xf numFmtId="0" fontId="6" fillId="0" borderId="109" xfId="0" applyFont="1" applyBorder="1" applyAlignment="1" applyProtection="1">
      <alignment horizontal="center" vertical="center"/>
      <protection/>
    </xf>
    <xf numFmtId="0" fontId="6" fillId="0" borderId="108"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6" fillId="0" borderId="110" xfId="0" applyFont="1" applyBorder="1" applyAlignment="1" applyProtection="1">
      <alignment horizontal="center" vertical="center"/>
      <protection/>
    </xf>
    <xf numFmtId="0" fontId="24" fillId="0" borderId="56" xfId="0" applyFont="1" applyBorder="1" applyAlignment="1" applyProtection="1">
      <alignment horizontal="center" vertical="center" wrapText="1" shrinkToFit="1"/>
      <protection/>
    </xf>
    <xf numFmtId="0" fontId="24" fillId="0" borderId="42" xfId="0" applyFont="1" applyBorder="1" applyAlignment="1" applyProtection="1">
      <alignment horizontal="center" vertical="center" shrinkToFit="1"/>
      <protection/>
    </xf>
    <xf numFmtId="0" fontId="27" fillId="7" borderId="17" xfId="0" applyFont="1" applyFill="1" applyBorder="1" applyAlignment="1" applyProtection="1">
      <alignment horizontal="center" vertical="center" shrinkToFit="1"/>
      <protection locked="0"/>
    </xf>
    <xf numFmtId="0" fontId="27" fillId="7" borderId="38" xfId="0" applyFont="1" applyFill="1" applyBorder="1" applyAlignment="1" applyProtection="1">
      <alignment horizontal="center" vertical="center" shrinkToFit="1"/>
      <protection locked="0"/>
    </xf>
    <xf numFmtId="0" fontId="27" fillId="7" borderId="35" xfId="0" applyFont="1" applyFill="1" applyBorder="1" applyAlignment="1" applyProtection="1">
      <alignment horizontal="center" vertical="center" shrinkToFit="1"/>
      <protection locked="0"/>
    </xf>
    <xf numFmtId="0" fontId="6" fillId="0" borderId="75" xfId="0" applyFont="1" applyFill="1" applyBorder="1" applyAlignment="1" applyProtection="1">
      <alignment horizontal="center" vertical="center" shrinkToFit="1"/>
      <protection/>
    </xf>
    <xf numFmtId="0" fontId="6" fillId="0" borderId="81" xfId="0" applyFont="1" applyFill="1" applyBorder="1" applyAlignment="1" applyProtection="1">
      <alignment horizontal="center" vertical="center" shrinkToFit="1"/>
      <protection/>
    </xf>
    <xf numFmtId="0" fontId="6" fillId="0" borderId="76" xfId="0" applyFont="1" applyFill="1" applyBorder="1" applyAlignment="1" applyProtection="1">
      <alignment horizontal="center" vertical="center" shrinkToFit="1"/>
      <protection/>
    </xf>
    <xf numFmtId="0" fontId="6" fillId="0" borderId="65" xfId="0" applyFont="1" applyFill="1" applyBorder="1" applyAlignment="1" applyProtection="1">
      <alignment horizontal="center" vertical="center" shrinkToFit="1"/>
      <protection/>
    </xf>
    <xf numFmtId="0" fontId="6" fillId="0" borderId="22" xfId="0" applyFont="1" applyFill="1" applyBorder="1" applyAlignment="1" applyProtection="1">
      <alignment horizontal="center" vertical="center" shrinkToFit="1"/>
      <protection/>
    </xf>
    <xf numFmtId="0" fontId="6" fillId="0" borderId="42" xfId="0" applyFont="1" applyFill="1" applyBorder="1" applyAlignment="1" applyProtection="1">
      <alignment horizontal="center" vertical="center" shrinkToFit="1"/>
      <protection/>
    </xf>
    <xf numFmtId="0" fontId="27" fillId="7" borderId="41" xfId="0" applyFont="1" applyFill="1" applyBorder="1" applyAlignment="1" applyProtection="1">
      <alignment horizontal="center" vertical="center" shrinkToFit="1"/>
      <protection locked="0"/>
    </xf>
    <xf numFmtId="0" fontId="27" fillId="7" borderId="22" xfId="0" applyFont="1" applyFill="1" applyBorder="1" applyAlignment="1" applyProtection="1">
      <alignment horizontal="center" vertical="center" shrinkToFit="1"/>
      <protection locked="0"/>
    </xf>
    <xf numFmtId="0" fontId="27" fillId="7" borderId="20" xfId="0" applyFont="1" applyFill="1" applyBorder="1" applyAlignment="1" applyProtection="1">
      <alignment horizontal="center" vertical="center" shrinkToFit="1"/>
      <protection locked="0"/>
    </xf>
    <xf numFmtId="0" fontId="27" fillId="7" borderId="80" xfId="0" applyFont="1" applyFill="1" applyBorder="1" applyAlignment="1" applyProtection="1">
      <alignment horizontal="center" vertical="center" shrinkToFit="1"/>
      <protection locked="0"/>
    </xf>
    <xf numFmtId="0" fontId="27" fillId="7" borderId="81" xfId="0" applyFont="1" applyFill="1" applyBorder="1" applyAlignment="1" applyProtection="1">
      <alignment horizontal="center" vertical="center" shrinkToFit="1"/>
      <protection locked="0"/>
    </xf>
    <xf numFmtId="0" fontId="27" fillId="7" borderId="82" xfId="0" applyFont="1" applyFill="1" applyBorder="1" applyAlignment="1" applyProtection="1">
      <alignment horizontal="center" vertical="center" shrinkToFit="1"/>
      <protection locked="0"/>
    </xf>
    <xf numFmtId="0" fontId="21" fillId="0" borderId="34" xfId="0" applyFont="1" applyBorder="1" applyAlignment="1" applyProtection="1">
      <alignment horizontal="center" vertical="center" wrapText="1"/>
      <protection/>
    </xf>
    <xf numFmtId="0" fontId="6" fillId="0" borderId="111" xfId="0" applyFont="1" applyBorder="1" applyAlignment="1" applyProtection="1">
      <alignment horizontal="center" vertical="center" wrapText="1"/>
      <protection/>
    </xf>
    <xf numFmtId="0" fontId="26" fillId="28" borderId="112" xfId="0" applyFont="1" applyFill="1" applyBorder="1" applyAlignment="1" applyProtection="1">
      <alignment horizontal="center" vertical="center"/>
      <protection locked="0"/>
    </xf>
    <xf numFmtId="0" fontId="26" fillId="28" borderId="113" xfId="0" applyFont="1" applyFill="1" applyBorder="1" applyAlignment="1" applyProtection="1">
      <alignment horizontal="center" vertical="center"/>
      <protection locked="0"/>
    </xf>
    <xf numFmtId="0" fontId="26" fillId="28" borderId="114" xfId="0" applyFont="1" applyFill="1" applyBorder="1" applyAlignment="1" applyProtection="1">
      <alignment horizontal="center" vertical="center"/>
      <protection locked="0"/>
    </xf>
    <xf numFmtId="0" fontId="26" fillId="28" borderId="115" xfId="0" applyFont="1" applyFill="1" applyBorder="1" applyAlignment="1" applyProtection="1">
      <alignment horizontal="center" vertical="center"/>
      <protection locked="0"/>
    </xf>
    <xf numFmtId="0" fontId="26" fillId="28" borderId="116" xfId="0" applyFont="1" applyFill="1" applyBorder="1" applyAlignment="1" applyProtection="1">
      <alignment horizontal="center" vertical="center"/>
      <protection locked="0"/>
    </xf>
    <xf numFmtId="0" fontId="26" fillId="28" borderId="117" xfId="0" applyFont="1" applyFill="1" applyBorder="1" applyAlignment="1" applyProtection="1">
      <alignment horizontal="center" vertical="center"/>
      <protection locked="0"/>
    </xf>
    <xf numFmtId="0" fontId="120" fillId="0" borderId="17" xfId="0" applyFont="1" applyFill="1" applyBorder="1" applyAlignment="1" applyProtection="1">
      <alignment horizontal="center" vertical="center" wrapText="1" shrinkToFit="1"/>
      <protection/>
    </xf>
    <xf numFmtId="0" fontId="120" fillId="0" borderId="38" xfId="0" applyFont="1" applyFill="1" applyBorder="1" applyAlignment="1" applyProtection="1">
      <alignment horizontal="center" vertical="center" shrinkToFit="1"/>
      <protection/>
    </xf>
    <xf numFmtId="0" fontId="120" fillId="0" borderId="118" xfId="0" applyFont="1" applyFill="1" applyBorder="1" applyAlignment="1" applyProtection="1">
      <alignment horizontal="center" vertical="center" shrinkToFit="1"/>
      <protection/>
    </xf>
    <xf numFmtId="0" fontId="24" fillId="0" borderId="109" xfId="0" applyFont="1" applyBorder="1" applyAlignment="1" applyProtection="1">
      <alignment horizontal="center" vertical="center" wrapText="1"/>
      <protection/>
    </xf>
    <xf numFmtId="0" fontId="24" fillId="0" borderId="108" xfId="0" applyFont="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118"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49" fontId="92" fillId="7" borderId="80" xfId="43" applyNumberFormat="1" applyFill="1" applyBorder="1" applyAlignment="1" applyProtection="1">
      <alignment horizontal="center" vertical="center" shrinkToFit="1"/>
      <protection locked="0"/>
    </xf>
    <xf numFmtId="49" fontId="3" fillId="7" borderId="82" xfId="0" applyNumberFormat="1" applyFont="1" applyFill="1" applyBorder="1" applyAlignment="1" applyProtection="1">
      <alignment horizontal="center" vertical="center" shrinkToFit="1"/>
      <protection locked="0"/>
    </xf>
    <xf numFmtId="182" fontId="119" fillId="0" borderId="11" xfId="0" applyNumberFormat="1" applyFont="1" applyBorder="1" applyAlignment="1" applyProtection="1">
      <alignment horizontal="center" vertical="center"/>
      <protection/>
    </xf>
    <xf numFmtId="0" fontId="119" fillId="0" borderId="11" xfId="0" applyFont="1" applyBorder="1" applyAlignment="1" applyProtection="1">
      <alignment horizontal="center" vertical="center"/>
      <protection/>
    </xf>
    <xf numFmtId="0" fontId="6" fillId="0" borderId="56"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7" fillId="0" borderId="119" xfId="0" applyFont="1" applyFill="1" applyBorder="1" applyAlignment="1" applyProtection="1">
      <alignment horizontal="center" vertical="center"/>
      <protection/>
    </xf>
    <xf numFmtId="0" fontId="7" fillId="0" borderId="120" xfId="0" applyFont="1" applyFill="1" applyBorder="1" applyAlignment="1" applyProtection="1">
      <alignment horizontal="center" vertical="center"/>
      <protection/>
    </xf>
    <xf numFmtId="0" fontId="7" fillId="0" borderId="121" xfId="0" applyFont="1" applyFill="1" applyBorder="1" applyAlignment="1" applyProtection="1">
      <alignment horizontal="center" vertical="center"/>
      <protection/>
    </xf>
    <xf numFmtId="0" fontId="16" fillId="0" borderId="122" xfId="0" applyFont="1" applyBorder="1" applyAlignment="1" applyProtection="1">
      <alignment horizontal="center" vertical="center" shrinkToFit="1"/>
      <protection/>
    </xf>
    <xf numFmtId="0" fontId="16" fillId="0" borderId="29" xfId="0" applyFont="1" applyBorder="1" applyAlignment="1" applyProtection="1">
      <alignment horizontal="center" vertical="center" shrinkToFit="1"/>
      <protection/>
    </xf>
    <xf numFmtId="0" fontId="9" fillId="44" borderId="0" xfId="0" applyFont="1" applyFill="1" applyAlignment="1" applyProtection="1">
      <alignment horizontal="center" vertical="center"/>
      <protection/>
    </xf>
    <xf numFmtId="0" fontId="27" fillId="0" borderId="33" xfId="0" applyFont="1" applyBorder="1" applyAlignment="1" applyProtection="1">
      <alignment horizontal="center" vertical="center" shrinkToFit="1"/>
      <protection/>
    </xf>
    <xf numFmtId="0" fontId="16" fillId="0" borderId="122" xfId="0" applyFont="1" applyBorder="1" applyAlignment="1" applyProtection="1">
      <alignment horizontal="center" vertical="center"/>
      <protection/>
    </xf>
    <xf numFmtId="0" fontId="16" fillId="0" borderId="29"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5">
    <dxf>
      <font>
        <b/>
        <i val="0"/>
        <color rgb="FFFF0000"/>
      </font>
      <fill>
        <patternFill>
          <bgColor rgb="FFFFFF00"/>
        </patternFill>
      </fill>
    </dxf>
    <dxf>
      <font>
        <b/>
        <i val="0"/>
        <color rgb="FFFFFF00"/>
      </font>
      <fill>
        <patternFill>
          <bgColor rgb="FFFF0000"/>
        </patternFill>
      </fill>
    </dxf>
    <dxf>
      <font>
        <b/>
        <i val="0"/>
        <color rgb="FFFFFF00"/>
      </font>
      <fill>
        <patternFill>
          <bgColor rgb="FFFF0000"/>
        </patternFill>
      </fill>
    </dxf>
    <dxf>
      <fill>
        <patternFill>
          <bgColor rgb="FFFFFF00"/>
        </patternFill>
      </fill>
    </dxf>
    <dxf>
      <font>
        <b/>
        <i val="0"/>
        <color rgb="FFFFFF00"/>
      </font>
      <fill>
        <patternFill>
          <bgColor rgb="FFFF0000"/>
        </patternFill>
      </fill>
    </dxf>
    <dxf>
      <font>
        <b/>
        <i val="0"/>
        <name val="ＭＳ Ｐゴシック"/>
        <color rgb="FFFFFF00"/>
      </font>
      <fill>
        <patternFill>
          <bgColor rgb="FFFF0000"/>
        </patternFill>
      </fill>
    </dxf>
    <dxf>
      <font>
        <b/>
        <i val="0"/>
        <name val="ＭＳ Ｐゴシック"/>
        <color rgb="FFFFFF00"/>
      </font>
      <fill>
        <patternFill>
          <bgColor rgb="FFFF0000"/>
        </patternFill>
      </fill>
    </dxf>
    <dxf>
      <font>
        <b/>
        <i val="0"/>
        <color rgb="FFFF0000"/>
      </font>
      <fill>
        <patternFill>
          <bgColor rgb="FFFFFF00"/>
        </patternFill>
      </fill>
    </dxf>
    <dxf>
      <font>
        <b/>
        <i val="0"/>
        <color rgb="FFFFFF00"/>
      </font>
      <fill>
        <patternFill>
          <bgColor rgb="FFFF0000"/>
        </patternFill>
      </fill>
    </dxf>
    <dxf>
      <fill>
        <patternFill>
          <bgColor rgb="FFFFFF00"/>
        </patternFill>
      </fill>
    </dxf>
    <dxf>
      <font>
        <b/>
        <i val="0"/>
        <name val="ＭＳ Ｐゴシック"/>
        <color rgb="FFFFFF00"/>
      </font>
      <fill>
        <patternFill>
          <bgColor rgb="FFFF0000"/>
        </patternFill>
      </fill>
    </dxf>
    <dxf>
      <fill>
        <patternFill>
          <bgColor theme="0" tint="-0.3499799966812134"/>
        </patternFill>
      </fill>
    </dxf>
    <dxf>
      <fill>
        <patternFill>
          <bgColor theme="0" tint="-0.3499799966812134"/>
        </patternFill>
      </fill>
    </dxf>
    <dxf>
      <font>
        <b/>
        <i val="0"/>
        <color rgb="FFFFFF00"/>
      </font>
      <fill>
        <patternFill>
          <bgColor rgb="FFFF0000"/>
        </patternFill>
      </fill>
      <border/>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7</xdr:row>
      <xdr:rowOff>133350</xdr:rowOff>
    </xdr:from>
    <xdr:to>
      <xdr:col>26</xdr:col>
      <xdr:colOff>66675</xdr:colOff>
      <xdr:row>8</xdr:row>
      <xdr:rowOff>123825</xdr:rowOff>
    </xdr:to>
    <xdr:sp>
      <xdr:nvSpPr>
        <xdr:cNvPr id="1" name="矢印: 下 1"/>
        <xdr:cNvSpPr>
          <a:spLocks/>
        </xdr:cNvSpPr>
      </xdr:nvSpPr>
      <xdr:spPr>
        <a:xfrm>
          <a:off x="7429500" y="2552700"/>
          <a:ext cx="561975" cy="342900"/>
        </a:xfrm>
        <a:prstGeom prst="downArrow">
          <a:avLst>
            <a:gd name="adj" fmla="val 0"/>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191125" cy="514350"/>
    <xdr:sp>
      <xdr:nvSpPr>
        <xdr:cNvPr id="1" name="角丸四角形 2"/>
        <xdr:cNvSpPr>
          <a:spLocks/>
        </xdr:cNvSpPr>
      </xdr:nvSpPr>
      <xdr:spPr>
        <a:xfrm>
          <a:off x="704850" y="2105025"/>
          <a:ext cx="5191125" cy="51435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集計作業用のシートです。各チームの担当者は設定等を変更しないでください。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U35jaF2zFjh7TNzy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BC173"/>
  <sheetViews>
    <sheetView showGridLines="0" tabSelected="1" view="pageBreakPreview" zoomScale="90" zoomScaleNormal="55" zoomScaleSheetLayoutView="90" zoomScalePageLayoutView="0" workbookViewId="0" topLeftCell="A1">
      <selection activeCell="A1" sqref="A1:J1"/>
    </sheetView>
  </sheetViews>
  <sheetFormatPr defaultColWidth="9.140625" defaultRowHeight="15"/>
  <cols>
    <col min="1" max="43" width="4.57421875" style="4" customWidth="1"/>
    <col min="44" max="46" width="4.57421875" style="4" hidden="1" customWidth="1"/>
    <col min="47" max="47" width="4.57421875" style="7" hidden="1" customWidth="1"/>
    <col min="48" max="51" width="20.57421875" style="7" hidden="1" customWidth="1"/>
    <col min="52" max="53" width="20.57421875" style="4" hidden="1" customWidth="1"/>
    <col min="54" max="57" width="9.00390625" style="4" hidden="1" customWidth="1"/>
    <col min="58" max="58" width="0" style="4" hidden="1" customWidth="1"/>
    <col min="59" max="16384" width="9.00390625" style="4" customWidth="1"/>
  </cols>
  <sheetData>
    <row r="1" spans="1:54" ht="24" customHeight="1">
      <c r="A1" s="455" t="s">
        <v>405</v>
      </c>
      <c r="B1" s="455"/>
      <c r="C1" s="455"/>
      <c r="D1" s="455"/>
      <c r="E1" s="455"/>
      <c r="F1" s="455"/>
      <c r="G1" s="455"/>
      <c r="H1" s="455"/>
      <c r="I1" s="455"/>
      <c r="J1" s="455"/>
      <c r="L1" s="84" t="s">
        <v>54</v>
      </c>
      <c r="M1" s="452" t="str">
        <f>AV71</f>
        <v>第38回全日本学生ライフセービング選手権大会</v>
      </c>
      <c r="N1" s="452"/>
      <c r="O1" s="452"/>
      <c r="P1" s="452"/>
      <c r="Q1" s="452"/>
      <c r="R1" s="452"/>
      <c r="S1" s="452"/>
      <c r="T1" s="452"/>
      <c r="U1" s="452"/>
      <c r="V1" s="452"/>
      <c r="W1" s="452"/>
      <c r="X1" s="452"/>
      <c r="Y1" s="452"/>
      <c r="Z1" s="452"/>
      <c r="AA1" s="452"/>
      <c r="AB1" s="452"/>
      <c r="AC1" s="452"/>
      <c r="AD1" s="452"/>
      <c r="AE1" s="452"/>
      <c r="AF1" s="452"/>
      <c r="AG1" s="452"/>
      <c r="AH1" s="452"/>
      <c r="AI1" s="453"/>
      <c r="AJ1" s="453"/>
      <c r="AK1" s="454"/>
      <c r="AL1" s="525"/>
      <c r="AM1" s="526"/>
      <c r="AN1" s="527"/>
      <c r="AO1" s="504" t="s">
        <v>421</v>
      </c>
      <c r="AP1" s="505"/>
      <c r="AQ1" s="505"/>
      <c r="AT1" s="120"/>
      <c r="AU1" s="103" t="s">
        <v>89</v>
      </c>
      <c r="AV1" s="103" t="s">
        <v>89</v>
      </c>
      <c r="AW1" s="103" t="s">
        <v>89</v>
      </c>
      <c r="AX1" s="103" t="s">
        <v>89</v>
      </c>
      <c r="AY1" s="103" t="s">
        <v>89</v>
      </c>
      <c r="AZ1" s="103" t="s">
        <v>89</v>
      </c>
      <c r="BA1" s="103" t="s">
        <v>89</v>
      </c>
      <c r="BB1" s="121"/>
    </row>
    <row r="2" spans="1:49" ht="27.75" customHeight="1" thickBot="1">
      <c r="A2" s="445" t="s">
        <v>576</v>
      </c>
      <c r="B2" s="445"/>
      <c r="C2" s="445"/>
      <c r="D2" s="84" t="s">
        <v>55</v>
      </c>
      <c r="E2" s="451" t="s">
        <v>234</v>
      </c>
      <c r="F2" s="451"/>
      <c r="G2" s="456">
        <f>IF(AG7="",AV74,VLOOKUP(AG7,$AV$75:$AW$78,2,0))</f>
        <v>45192</v>
      </c>
      <c r="H2" s="457"/>
      <c r="I2" s="457"/>
      <c r="J2" s="458"/>
      <c r="K2" s="6"/>
      <c r="L2" s="7"/>
      <c r="M2" s="5"/>
      <c r="N2" s="8"/>
      <c r="O2" s="8"/>
      <c r="P2" s="8"/>
      <c r="Q2" s="8"/>
      <c r="AI2" s="453"/>
      <c r="AJ2" s="453"/>
      <c r="AK2" s="454"/>
      <c r="AL2" s="528"/>
      <c r="AM2" s="529"/>
      <c r="AN2" s="530"/>
      <c r="AO2" s="504"/>
      <c r="AP2" s="505"/>
      <c r="AQ2" s="505"/>
      <c r="AU2" s="49" t="s">
        <v>265</v>
      </c>
      <c r="AW2" s="104"/>
    </row>
    <row r="3" spans="1:43" ht="27.75" customHeight="1" thickBot="1" thickTop="1">
      <c r="A3" s="7"/>
      <c r="B3" s="7"/>
      <c r="C3" s="7"/>
      <c r="D3" s="7"/>
      <c r="F3" s="107"/>
      <c r="G3" s="107"/>
      <c r="H3" s="108"/>
      <c r="I3" s="109"/>
      <c r="J3" s="109"/>
      <c r="L3" s="128" t="s">
        <v>56</v>
      </c>
      <c r="M3" s="446" t="s">
        <v>232</v>
      </c>
      <c r="N3" s="446"/>
      <c r="O3" s="447"/>
      <c r="P3" s="448" t="str">
        <f>AV81</f>
        <v>2023年8月23日（水） ﾒｰﾙ送信23：59まで</v>
      </c>
      <c r="Q3" s="449"/>
      <c r="R3" s="449"/>
      <c r="S3" s="449"/>
      <c r="T3" s="449"/>
      <c r="U3" s="449"/>
      <c r="V3" s="449"/>
      <c r="W3" s="449"/>
      <c r="X3" s="449"/>
      <c r="Y3" s="449"/>
      <c r="Z3" s="449"/>
      <c r="AA3" s="449"/>
      <c r="AB3" s="449"/>
      <c r="AC3" s="449"/>
      <c r="AD3" s="449"/>
      <c r="AE3" s="449"/>
      <c r="AF3" s="449"/>
      <c r="AG3" s="449"/>
      <c r="AH3" s="449"/>
      <c r="AI3" s="449"/>
      <c r="AJ3" s="450"/>
      <c r="AL3" s="9"/>
      <c r="AM3" s="9"/>
      <c r="AN3" s="9"/>
      <c r="AO3" s="9"/>
      <c r="AP3" s="9"/>
      <c r="AQ3" s="9"/>
    </row>
    <row r="4" spans="1:43" ht="27.75" customHeight="1" thickTop="1">
      <c r="A4" s="9"/>
      <c r="B4" s="9"/>
      <c r="C4" s="9"/>
      <c r="D4" s="9"/>
      <c r="F4" s="32"/>
      <c r="G4" s="32"/>
      <c r="H4" s="6"/>
      <c r="L4" s="10"/>
      <c r="M4" s="10"/>
      <c r="N4" s="10"/>
      <c r="O4" s="10"/>
      <c r="P4" s="10"/>
      <c r="Q4" s="10"/>
      <c r="R4" s="10"/>
      <c r="S4" s="10"/>
      <c r="T4" s="10"/>
      <c r="U4" s="10"/>
      <c r="V4" s="10"/>
      <c r="W4" s="10"/>
      <c r="X4" s="10"/>
      <c r="Y4" s="10"/>
      <c r="Z4" s="10"/>
      <c r="AA4" s="10"/>
      <c r="AB4" s="10"/>
      <c r="AC4" s="10"/>
      <c r="AL4" s="9"/>
      <c r="AM4" s="9"/>
      <c r="AN4" s="9"/>
      <c r="AO4" s="9"/>
      <c r="AP4" s="9"/>
      <c r="AQ4" s="9"/>
    </row>
    <row r="5" spans="1:29" ht="27.75" customHeight="1">
      <c r="A5" s="29" t="s">
        <v>273</v>
      </c>
      <c r="B5" s="11"/>
      <c r="C5" s="11"/>
      <c r="D5" s="11"/>
      <c r="E5" s="11"/>
      <c r="F5" s="11"/>
      <c r="G5" s="12"/>
      <c r="H5" s="12"/>
      <c r="I5" s="13"/>
      <c r="J5" s="13"/>
      <c r="K5" s="13"/>
      <c r="L5" s="13"/>
      <c r="M5" s="13"/>
      <c r="N5" s="13"/>
      <c r="O5" s="13"/>
      <c r="P5" s="13"/>
      <c r="Q5" s="14"/>
      <c r="R5" s="14"/>
      <c r="W5" s="348" t="s">
        <v>622</v>
      </c>
      <c r="X5" s="349"/>
      <c r="Y5" s="349"/>
      <c r="Z5" s="349"/>
      <c r="AA5" s="349"/>
      <c r="AB5" s="349"/>
      <c r="AC5" s="349"/>
    </row>
    <row r="6" spans="1:43" ht="27.75" customHeight="1" thickBot="1">
      <c r="A6" s="83" t="s">
        <v>50</v>
      </c>
      <c r="B6" s="15" t="s">
        <v>51</v>
      </c>
      <c r="C6" s="11"/>
      <c r="D6" s="11"/>
      <c r="E6" s="462" t="s">
        <v>691</v>
      </c>
      <c r="F6" s="462"/>
      <c r="G6" s="462"/>
      <c r="H6" s="462"/>
      <c r="I6" s="462"/>
      <c r="J6" s="462"/>
      <c r="K6" s="462"/>
      <c r="L6" s="462"/>
      <c r="M6" s="462"/>
      <c r="N6" s="462"/>
      <c r="O6" s="462"/>
      <c r="P6" s="462"/>
      <c r="Q6" s="462"/>
      <c r="R6" s="462"/>
      <c r="S6" s="462"/>
      <c r="T6" s="462"/>
      <c r="U6" s="462"/>
      <c r="W6" s="349"/>
      <c r="X6" s="349"/>
      <c r="Y6" s="349"/>
      <c r="Z6" s="349"/>
      <c r="AA6" s="349"/>
      <c r="AB6" s="349"/>
      <c r="AC6" s="349"/>
      <c r="AE6" s="83" t="s">
        <v>406</v>
      </c>
      <c r="AF6" s="15" t="s">
        <v>411</v>
      </c>
      <c r="AL6" s="28"/>
      <c r="AM6" s="83" t="s">
        <v>412</v>
      </c>
      <c r="AN6" s="523" t="s">
        <v>690</v>
      </c>
      <c r="AO6" s="523"/>
      <c r="AP6" s="523"/>
      <c r="AQ6" s="523"/>
    </row>
    <row r="7" spans="1:43" ht="27.75" customHeight="1" thickBot="1">
      <c r="A7" s="536" t="s">
        <v>581</v>
      </c>
      <c r="B7" s="537"/>
      <c r="C7" s="538"/>
      <c r="D7" s="473"/>
      <c r="E7" s="474"/>
      <c r="F7" s="474"/>
      <c r="G7" s="474"/>
      <c r="H7" s="474"/>
      <c r="I7" s="474"/>
      <c r="J7" s="474"/>
      <c r="K7" s="474"/>
      <c r="L7" s="474"/>
      <c r="M7" s="474"/>
      <c r="N7" s="474"/>
      <c r="O7" s="474"/>
      <c r="P7" s="474"/>
      <c r="Q7" s="474"/>
      <c r="R7" s="474"/>
      <c r="S7" s="474"/>
      <c r="T7" s="474"/>
      <c r="U7" s="475"/>
      <c r="V7" s="21"/>
      <c r="W7" s="349"/>
      <c r="X7" s="349"/>
      <c r="Y7" s="349"/>
      <c r="Z7" s="349"/>
      <c r="AA7" s="349"/>
      <c r="AB7" s="349"/>
      <c r="AC7" s="349"/>
      <c r="AE7" s="514" t="str">
        <f>AW84</f>
        <v>男子チーム</v>
      </c>
      <c r="AF7" s="515"/>
      <c r="AG7" s="516"/>
      <c r="AH7" s="517"/>
      <c r="AI7" s="518"/>
      <c r="AJ7" s="518"/>
      <c r="AK7" s="519"/>
      <c r="AL7" s="27"/>
      <c r="AM7" s="508"/>
      <c r="AN7" s="509"/>
      <c r="AO7" s="509"/>
      <c r="AP7" s="509"/>
      <c r="AQ7" s="510"/>
    </row>
    <row r="8" spans="1:43" ht="27.75" customHeight="1" thickBot="1">
      <c r="A8" s="531" t="s">
        <v>582</v>
      </c>
      <c r="B8" s="532"/>
      <c r="C8" s="533"/>
      <c r="D8" s="473"/>
      <c r="E8" s="474"/>
      <c r="F8" s="474"/>
      <c r="G8" s="474"/>
      <c r="H8" s="474"/>
      <c r="I8" s="474"/>
      <c r="J8" s="474"/>
      <c r="K8" s="474"/>
      <c r="L8" s="474"/>
      <c r="M8" s="474"/>
      <c r="N8" s="474"/>
      <c r="O8" s="474"/>
      <c r="P8" s="474"/>
      <c r="Q8" s="474"/>
      <c r="R8" s="474"/>
      <c r="S8" s="474"/>
      <c r="T8" s="474"/>
      <c r="U8" s="475"/>
      <c r="V8" s="110"/>
      <c r="W8" s="350"/>
      <c r="X8" s="350"/>
      <c r="Y8" s="350"/>
      <c r="Z8" s="350"/>
      <c r="AA8" s="350"/>
      <c r="AB8" s="350"/>
      <c r="AC8" s="350"/>
      <c r="AE8" s="511" t="str">
        <f>AW85</f>
        <v>女子チーム</v>
      </c>
      <c r="AF8" s="512"/>
      <c r="AG8" s="513"/>
      <c r="AH8" s="520"/>
      <c r="AI8" s="521"/>
      <c r="AJ8" s="521"/>
      <c r="AK8" s="522"/>
      <c r="AL8" s="27"/>
      <c r="AM8" s="83" t="s">
        <v>413</v>
      </c>
      <c r="AN8" s="333" t="s">
        <v>790</v>
      </c>
      <c r="AO8" s="333"/>
      <c r="AP8" s="333"/>
      <c r="AQ8" s="333"/>
    </row>
    <row r="9" spans="39:43" ht="27.75" customHeight="1" thickBot="1">
      <c r="AM9" s="330"/>
      <c r="AN9" s="331"/>
      <c r="AO9" s="314" t="s">
        <v>791</v>
      </c>
      <c r="AP9" s="330"/>
      <c r="AQ9" s="331"/>
    </row>
    <row r="10" spans="39:43" ht="15.75" customHeight="1">
      <c r="AM10" s="332" t="s">
        <v>792</v>
      </c>
      <c r="AN10" s="332"/>
      <c r="AO10" s="315"/>
      <c r="AP10" s="332" t="s">
        <v>793</v>
      </c>
      <c r="AQ10" s="332"/>
    </row>
    <row r="11" spans="39:43" ht="1.5" customHeight="1">
      <c r="AM11" s="318"/>
      <c r="AN11" s="318"/>
      <c r="AO11" s="315"/>
      <c r="AP11" s="318"/>
      <c r="AQ11" s="318"/>
    </row>
    <row r="12" spans="1:55" s="13" customFormat="1" ht="27.75" customHeight="1" thickBot="1">
      <c r="A12" s="83" t="s">
        <v>441</v>
      </c>
      <c r="B12" s="15" t="s">
        <v>52</v>
      </c>
      <c r="C12" s="9"/>
      <c r="D12" s="9"/>
      <c r="E12" s="9"/>
      <c r="F12" s="28" t="s">
        <v>577</v>
      </c>
      <c r="G12" s="14"/>
      <c r="H12" s="14"/>
      <c r="I12" s="14"/>
      <c r="J12" s="14"/>
      <c r="K12" s="14"/>
      <c r="N12" s="16"/>
      <c r="Q12" s="14"/>
      <c r="R12" s="14"/>
      <c r="S12" s="14"/>
      <c r="T12" s="14"/>
      <c r="U12" s="14"/>
      <c r="V12" s="14"/>
      <c r="W12" s="83" t="s">
        <v>442</v>
      </c>
      <c r="X12" s="15" t="s">
        <v>88</v>
      </c>
      <c r="Y12" s="14"/>
      <c r="Z12" s="14"/>
      <c r="AA12" s="14"/>
      <c r="AB12" s="14"/>
      <c r="AC12" s="28" t="s">
        <v>242</v>
      </c>
      <c r="AD12" s="9"/>
      <c r="AE12" s="28"/>
      <c r="AF12" s="4"/>
      <c r="AH12" s="14"/>
      <c r="AM12" s="317"/>
      <c r="AN12" s="317"/>
      <c r="AO12" s="316"/>
      <c r="AP12" s="317"/>
      <c r="AQ12" s="317"/>
      <c r="BC12" s="4"/>
    </row>
    <row r="13" spans="1:55" s="13" customFormat="1" ht="27.75" customHeight="1">
      <c r="A13" s="419" t="s">
        <v>423</v>
      </c>
      <c r="B13" s="420"/>
      <c r="C13" s="421"/>
      <c r="D13" s="422"/>
      <c r="E13" s="422"/>
      <c r="F13" s="423"/>
      <c r="G13" s="424"/>
      <c r="H13" s="425"/>
      <c r="I13" s="425"/>
      <c r="J13" s="425"/>
      <c r="K13" s="425"/>
      <c r="L13" s="425"/>
      <c r="M13" s="425"/>
      <c r="N13" s="425"/>
      <c r="O13" s="425"/>
      <c r="P13" s="425"/>
      <c r="Q13" s="425"/>
      <c r="R13" s="425"/>
      <c r="S13" s="425"/>
      <c r="T13" s="425"/>
      <c r="U13" s="426"/>
      <c r="V13" s="14"/>
      <c r="W13" s="441" t="s">
        <v>397</v>
      </c>
      <c r="X13" s="420"/>
      <c r="Y13" s="340"/>
      <c r="Z13" s="341"/>
      <c r="AA13" s="342"/>
      <c r="AB13" s="340"/>
      <c r="AC13" s="341"/>
      <c r="AD13" s="343"/>
      <c r="AE13" s="506" t="s">
        <v>395</v>
      </c>
      <c r="AF13" s="507"/>
      <c r="AG13" s="340"/>
      <c r="AH13" s="341"/>
      <c r="AI13" s="341"/>
      <c r="AJ13" s="342"/>
      <c r="AK13" s="340"/>
      <c r="AL13" s="341"/>
      <c r="AM13" s="341"/>
      <c r="AN13" s="343"/>
      <c r="AO13" s="497" t="s">
        <v>14</v>
      </c>
      <c r="AP13" s="420"/>
      <c r="AQ13" s="207"/>
      <c r="BC13" s="4"/>
    </row>
    <row r="14" spans="1:55" s="13" customFormat="1" ht="27.75" customHeight="1">
      <c r="A14" s="524" t="s">
        <v>397</v>
      </c>
      <c r="B14" s="503"/>
      <c r="C14" s="431"/>
      <c r="D14" s="432"/>
      <c r="E14" s="501"/>
      <c r="F14" s="431"/>
      <c r="G14" s="432"/>
      <c r="H14" s="433"/>
      <c r="I14" s="534" t="s">
        <v>395</v>
      </c>
      <c r="J14" s="535"/>
      <c r="K14" s="431"/>
      <c r="L14" s="432"/>
      <c r="M14" s="432"/>
      <c r="N14" s="501"/>
      <c r="O14" s="431"/>
      <c r="P14" s="432"/>
      <c r="Q14" s="432"/>
      <c r="R14" s="433"/>
      <c r="S14" s="502" t="s">
        <v>14</v>
      </c>
      <c r="T14" s="503"/>
      <c r="U14" s="206"/>
      <c r="V14" s="14"/>
      <c r="W14" s="498" t="s">
        <v>15</v>
      </c>
      <c r="X14" s="499"/>
      <c r="Y14" s="17" t="s">
        <v>4</v>
      </c>
      <c r="Z14" s="411"/>
      <c r="AA14" s="411"/>
      <c r="AB14" s="412"/>
      <c r="AC14" s="436"/>
      <c r="AD14" s="411"/>
      <c r="AE14" s="411"/>
      <c r="AF14" s="411"/>
      <c r="AG14" s="411"/>
      <c r="AH14" s="411"/>
      <c r="AI14" s="411"/>
      <c r="AJ14" s="411"/>
      <c r="AK14" s="411"/>
      <c r="AL14" s="411"/>
      <c r="AM14" s="411"/>
      <c r="AN14" s="411"/>
      <c r="AO14" s="411"/>
      <c r="AP14" s="411"/>
      <c r="AQ14" s="437"/>
      <c r="BC14" s="4"/>
    </row>
    <row r="15" spans="1:55" s="13" customFormat="1" ht="27.75" customHeight="1" thickBot="1">
      <c r="A15" s="498" t="s">
        <v>15</v>
      </c>
      <c r="B15" s="499"/>
      <c r="C15" s="17" t="s">
        <v>4</v>
      </c>
      <c r="D15" s="411"/>
      <c r="E15" s="411"/>
      <c r="F15" s="412"/>
      <c r="G15" s="413"/>
      <c r="H15" s="414"/>
      <c r="I15" s="414"/>
      <c r="J15" s="414"/>
      <c r="K15" s="414"/>
      <c r="L15" s="414"/>
      <c r="M15" s="414"/>
      <c r="N15" s="414"/>
      <c r="O15" s="414"/>
      <c r="P15" s="414"/>
      <c r="Q15" s="414"/>
      <c r="R15" s="414"/>
      <c r="S15" s="414"/>
      <c r="T15" s="414"/>
      <c r="U15" s="415"/>
      <c r="V15" s="14"/>
      <c r="W15" s="409" t="s">
        <v>16</v>
      </c>
      <c r="X15" s="410"/>
      <c r="Y15" s="428"/>
      <c r="Z15" s="428"/>
      <c r="AA15" s="428"/>
      <c r="AB15" s="428"/>
      <c r="AC15" s="430" t="s">
        <v>17</v>
      </c>
      <c r="AD15" s="410"/>
      <c r="AE15" s="500"/>
      <c r="AF15" s="439"/>
      <c r="AG15" s="439"/>
      <c r="AH15" s="439"/>
      <c r="AI15" s="439"/>
      <c r="AJ15" s="439"/>
      <c r="AK15" s="439"/>
      <c r="AL15" s="439"/>
      <c r="AM15" s="439"/>
      <c r="AN15" s="439"/>
      <c r="AO15" s="439"/>
      <c r="AP15" s="439"/>
      <c r="AQ15" s="440"/>
      <c r="BC15" s="4"/>
    </row>
    <row r="16" spans="1:51" ht="27.75" customHeight="1" thickBot="1">
      <c r="A16" s="409" t="s">
        <v>16</v>
      </c>
      <c r="B16" s="410"/>
      <c r="C16" s="427"/>
      <c r="D16" s="428"/>
      <c r="E16" s="428"/>
      <c r="F16" s="429"/>
      <c r="G16" s="430" t="s">
        <v>17</v>
      </c>
      <c r="H16" s="410"/>
      <c r="I16" s="416"/>
      <c r="J16" s="417"/>
      <c r="K16" s="417"/>
      <c r="L16" s="417"/>
      <c r="M16" s="417"/>
      <c r="N16" s="417"/>
      <c r="O16" s="417"/>
      <c r="P16" s="417"/>
      <c r="Q16" s="417"/>
      <c r="R16" s="417"/>
      <c r="S16" s="417"/>
      <c r="T16" s="417"/>
      <c r="U16" s="418"/>
      <c r="AU16" s="4"/>
      <c r="AV16" s="4"/>
      <c r="AW16" s="4"/>
      <c r="AX16" s="4"/>
      <c r="AY16" s="4"/>
    </row>
    <row r="17" spans="6:51" ht="27.75" customHeight="1">
      <c r="F17" s="28" t="s">
        <v>578</v>
      </c>
      <c r="AU17" s="4"/>
      <c r="AV17" s="4"/>
      <c r="AW17" s="4"/>
      <c r="AX17" s="4"/>
      <c r="AY17" s="4"/>
    </row>
    <row r="18" spans="1:43" ht="27.75" customHeight="1" thickBot="1">
      <c r="A18" s="83" t="s">
        <v>413</v>
      </c>
      <c r="B18" s="15" t="s">
        <v>414</v>
      </c>
      <c r="C18" s="9"/>
      <c r="D18" s="9"/>
      <c r="E18" s="9"/>
      <c r="G18" s="28"/>
      <c r="H18" s="14"/>
      <c r="I18" s="14"/>
      <c r="J18" s="14"/>
      <c r="K18" s="14"/>
      <c r="L18" s="13"/>
      <c r="M18" s="13"/>
      <c r="N18" s="16"/>
      <c r="O18" s="13"/>
      <c r="P18" s="13"/>
      <c r="Q18" s="14"/>
      <c r="R18" s="14"/>
      <c r="S18" s="14"/>
      <c r="T18" s="14"/>
      <c r="U18" s="14"/>
      <c r="V18" s="14"/>
      <c r="W18" s="83" t="s">
        <v>415</v>
      </c>
      <c r="X18" s="15" t="s">
        <v>416</v>
      </c>
      <c r="Y18" s="14"/>
      <c r="Z18" s="14"/>
      <c r="AA18" s="14"/>
      <c r="AB18" s="14"/>
      <c r="AC18" s="28"/>
      <c r="AD18" s="9"/>
      <c r="AE18" s="28"/>
      <c r="AG18" s="13"/>
      <c r="AH18" s="14"/>
      <c r="AI18" s="13"/>
      <c r="AJ18" s="13"/>
      <c r="AK18" s="13"/>
      <c r="AL18" s="13"/>
      <c r="AM18" s="13"/>
      <c r="AN18" s="13"/>
      <c r="AO18" s="13"/>
      <c r="AP18" s="13"/>
      <c r="AQ18" s="13"/>
    </row>
    <row r="19" spans="1:43" ht="27.75" customHeight="1">
      <c r="A19" s="441" t="s">
        <v>397</v>
      </c>
      <c r="B19" s="420"/>
      <c r="C19" s="340"/>
      <c r="D19" s="341"/>
      <c r="E19" s="342"/>
      <c r="F19" s="340"/>
      <c r="G19" s="341"/>
      <c r="H19" s="343"/>
      <c r="I19" s="442" t="s">
        <v>395</v>
      </c>
      <c r="J19" s="443"/>
      <c r="K19" s="340"/>
      <c r="L19" s="341"/>
      <c r="M19" s="341"/>
      <c r="N19" s="342"/>
      <c r="O19" s="340"/>
      <c r="P19" s="341"/>
      <c r="Q19" s="341"/>
      <c r="R19" s="343"/>
      <c r="S19" s="497" t="s">
        <v>417</v>
      </c>
      <c r="T19" s="420"/>
      <c r="U19" s="207" t="s">
        <v>38</v>
      </c>
      <c r="V19" s="14"/>
      <c r="W19" s="441" t="s">
        <v>397</v>
      </c>
      <c r="X19" s="420"/>
      <c r="Y19" s="340"/>
      <c r="Z19" s="341"/>
      <c r="AA19" s="342"/>
      <c r="AB19" s="340"/>
      <c r="AC19" s="341"/>
      <c r="AD19" s="343"/>
      <c r="AE19" s="442" t="s">
        <v>395</v>
      </c>
      <c r="AF19" s="443"/>
      <c r="AG19" s="340"/>
      <c r="AH19" s="341"/>
      <c r="AI19" s="341"/>
      <c r="AJ19" s="342"/>
      <c r="AK19" s="340"/>
      <c r="AL19" s="341"/>
      <c r="AM19" s="341"/>
      <c r="AN19" s="343"/>
      <c r="AO19" s="544" t="s">
        <v>417</v>
      </c>
      <c r="AP19" s="545"/>
      <c r="AQ19" s="207" t="s">
        <v>39</v>
      </c>
    </row>
    <row r="20" spans="1:43" ht="27.75" customHeight="1">
      <c r="A20" s="498" t="s">
        <v>418</v>
      </c>
      <c r="B20" s="499"/>
      <c r="C20" s="17" t="s">
        <v>419</v>
      </c>
      <c r="D20" s="411"/>
      <c r="E20" s="411"/>
      <c r="F20" s="412"/>
      <c r="G20" s="436"/>
      <c r="H20" s="411"/>
      <c r="I20" s="411"/>
      <c r="J20" s="411"/>
      <c r="K20" s="411"/>
      <c r="L20" s="411"/>
      <c r="M20" s="411"/>
      <c r="N20" s="411"/>
      <c r="O20" s="411"/>
      <c r="P20" s="411"/>
      <c r="Q20" s="411"/>
      <c r="R20" s="411"/>
      <c r="S20" s="411"/>
      <c r="T20" s="411"/>
      <c r="U20" s="437"/>
      <c r="V20" s="14"/>
      <c r="W20" s="498" t="s">
        <v>418</v>
      </c>
      <c r="X20" s="499"/>
      <c r="Y20" s="17" t="s">
        <v>419</v>
      </c>
      <c r="Z20" s="411"/>
      <c r="AA20" s="411"/>
      <c r="AB20" s="412"/>
      <c r="AC20" s="436"/>
      <c r="AD20" s="411"/>
      <c r="AE20" s="411"/>
      <c r="AF20" s="411"/>
      <c r="AG20" s="411"/>
      <c r="AH20" s="411"/>
      <c r="AI20" s="411"/>
      <c r="AJ20" s="411"/>
      <c r="AK20" s="411"/>
      <c r="AL20" s="411"/>
      <c r="AM20" s="411"/>
      <c r="AN20" s="411"/>
      <c r="AO20" s="411"/>
      <c r="AP20" s="411"/>
      <c r="AQ20" s="437"/>
    </row>
    <row r="21" spans="1:43" ht="27.75" customHeight="1" thickBot="1">
      <c r="A21" s="409" t="s">
        <v>16</v>
      </c>
      <c r="B21" s="410"/>
      <c r="C21" s="428"/>
      <c r="D21" s="428"/>
      <c r="E21" s="428"/>
      <c r="F21" s="428"/>
      <c r="G21" s="430" t="s">
        <v>420</v>
      </c>
      <c r="H21" s="410"/>
      <c r="I21" s="540"/>
      <c r="J21" s="428"/>
      <c r="K21" s="428"/>
      <c r="L21" s="428"/>
      <c r="M21" s="428"/>
      <c r="N21" s="428"/>
      <c r="O21" s="428"/>
      <c r="P21" s="428"/>
      <c r="Q21" s="428"/>
      <c r="R21" s="428"/>
      <c r="S21" s="428"/>
      <c r="T21" s="428"/>
      <c r="U21" s="541"/>
      <c r="V21" s="14"/>
      <c r="W21" s="409" t="s">
        <v>16</v>
      </c>
      <c r="X21" s="410"/>
      <c r="Y21" s="428"/>
      <c r="Z21" s="428"/>
      <c r="AA21" s="428"/>
      <c r="AB21" s="428"/>
      <c r="AC21" s="430" t="s">
        <v>420</v>
      </c>
      <c r="AD21" s="410"/>
      <c r="AE21" s="438"/>
      <c r="AF21" s="439"/>
      <c r="AG21" s="439"/>
      <c r="AH21" s="439"/>
      <c r="AI21" s="439"/>
      <c r="AJ21" s="439"/>
      <c r="AK21" s="439"/>
      <c r="AL21" s="439"/>
      <c r="AM21" s="439"/>
      <c r="AN21" s="439"/>
      <c r="AO21" s="439"/>
      <c r="AP21" s="439"/>
      <c r="AQ21" s="440"/>
    </row>
    <row r="22" ht="27.75" customHeight="1"/>
    <row r="23" spans="1:55" s="13" customFormat="1" ht="27.75" customHeight="1">
      <c r="A23" s="152" t="s">
        <v>615</v>
      </c>
      <c r="Q23" s="14"/>
      <c r="R23" s="14"/>
      <c r="S23" s="14"/>
      <c r="T23" s="14"/>
      <c r="U23" s="14"/>
      <c r="V23" s="14"/>
      <c r="W23" s="14"/>
      <c r="X23" s="14"/>
      <c r="Y23" s="14"/>
      <c r="Z23" s="14"/>
      <c r="AA23" s="14"/>
      <c r="AB23" s="14"/>
      <c r="AC23" s="14"/>
      <c r="AD23" s="14"/>
      <c r="AE23" s="14"/>
      <c r="AF23" s="14"/>
      <c r="AG23" s="14"/>
      <c r="AH23" s="14"/>
      <c r="BC23" s="4"/>
    </row>
    <row r="24" spans="1:41" s="13" customFormat="1" ht="27.75" customHeight="1">
      <c r="A24" s="83" t="s">
        <v>57</v>
      </c>
      <c r="B24" s="15" t="s">
        <v>180</v>
      </c>
      <c r="F24" s="28"/>
      <c r="G24" s="28" t="s">
        <v>259</v>
      </c>
      <c r="R24" s="539" t="s">
        <v>81</v>
      </c>
      <c r="S24" s="539"/>
      <c r="T24" s="346" t="s">
        <v>178</v>
      </c>
      <c r="U24" s="346"/>
      <c r="V24" s="346" t="s">
        <v>179</v>
      </c>
      <c r="W24" s="346"/>
      <c r="Z24" s="83"/>
      <c r="AA24" s="346" t="s">
        <v>178</v>
      </c>
      <c r="AB24" s="346"/>
      <c r="AC24" s="346" t="s">
        <v>179</v>
      </c>
      <c r="AD24" s="346"/>
      <c r="AE24" s="111"/>
      <c r="AG24" s="83"/>
      <c r="AH24" s="346" t="s">
        <v>178</v>
      </c>
      <c r="AI24" s="346"/>
      <c r="AJ24" s="346" t="s">
        <v>179</v>
      </c>
      <c r="AK24" s="346"/>
      <c r="AL24" s="14"/>
      <c r="AM24" s="14"/>
      <c r="AN24" s="14"/>
      <c r="AO24" s="14"/>
    </row>
    <row r="25" spans="1:41" s="13" customFormat="1" ht="27.75" customHeight="1">
      <c r="A25" s="79" t="s">
        <v>40</v>
      </c>
      <c r="B25" s="467" t="str">
        <f>IF(AW91="","",AW91)</f>
        <v>選手登録</v>
      </c>
      <c r="C25" s="467"/>
      <c r="D25" s="468">
        <f>IF(AX91="","",AX91)</f>
        <v>8000</v>
      </c>
      <c r="E25" s="468"/>
      <c r="F25" s="18" t="s">
        <v>6</v>
      </c>
      <c r="G25" s="469">
        <f>IF($B25="","",T25+V25)</f>
        <v>0</v>
      </c>
      <c r="H25" s="470"/>
      <c r="I25" s="444" t="str">
        <f>IF($B25="","","人")</f>
        <v>人</v>
      </c>
      <c r="J25" s="444"/>
      <c r="K25" s="18" t="s">
        <v>7</v>
      </c>
      <c r="L25" s="459">
        <f>IF($B25="","",D25*G25)</f>
        <v>0</v>
      </c>
      <c r="M25" s="460"/>
      <c r="N25" s="460"/>
      <c r="O25" s="461"/>
      <c r="R25" s="476" t="str">
        <f>$B25</f>
        <v>選手登録</v>
      </c>
      <c r="S25" s="477"/>
      <c r="T25" s="347">
        <f>IF($B25="","",COUNTIF('様式 B-1'!$S$10:$S$82,$B25))</f>
        <v>0</v>
      </c>
      <c r="U25" s="347"/>
      <c r="V25" s="347">
        <f>IF($B25="","",COUNTIF('様式 B-2'!$S$10:$S$81,$B25))</f>
        <v>0</v>
      </c>
      <c r="W25" s="347"/>
      <c r="Y25" s="344" t="str">
        <f>$B26</f>
        <v>追加個人種目</v>
      </c>
      <c r="Z25" s="345"/>
      <c r="AA25" s="347">
        <f>'様式 B-1'!AL84</f>
        <v>0</v>
      </c>
      <c r="AB25" s="347"/>
      <c r="AC25" s="347">
        <f>'様式 B-2'!AL83</f>
        <v>0</v>
      </c>
      <c r="AD25" s="347"/>
      <c r="AF25" s="344" t="str">
        <f>$B27</f>
        <v>チーム種目</v>
      </c>
      <c r="AG25" s="345"/>
      <c r="AH25" s="347">
        <f>'様式 C-3'!S36</f>
        <v>0</v>
      </c>
      <c r="AI25" s="347"/>
      <c r="AJ25" s="347">
        <f>'様式 C-3'!S37</f>
        <v>0</v>
      </c>
      <c r="AK25" s="347"/>
      <c r="AL25" s="14"/>
      <c r="AM25" s="14"/>
      <c r="AN25" s="14"/>
      <c r="AO25" s="14"/>
    </row>
    <row r="26" spans="1:41" s="13" customFormat="1" ht="27.75" customHeight="1">
      <c r="A26" s="79" t="s">
        <v>41</v>
      </c>
      <c r="B26" s="471" t="str">
        <f>IF(AW92="","",AW92)</f>
        <v>追加個人種目</v>
      </c>
      <c r="C26" s="472"/>
      <c r="D26" s="478">
        <f>IF(AX92="","",AX92)</f>
        <v>1000</v>
      </c>
      <c r="E26" s="479"/>
      <c r="F26" s="18" t="s">
        <v>6</v>
      </c>
      <c r="G26" s="469">
        <f>IF($B26="","",AA25+AC25)</f>
        <v>0</v>
      </c>
      <c r="H26" s="470"/>
      <c r="I26" s="444" t="str">
        <f>IF($B26="","","種目")</f>
        <v>種目</v>
      </c>
      <c r="J26" s="444"/>
      <c r="K26" s="18" t="s">
        <v>7</v>
      </c>
      <c r="L26" s="459">
        <f>IF($B26="","",D26*G26)</f>
        <v>0</v>
      </c>
      <c r="M26" s="460"/>
      <c r="N26" s="460"/>
      <c r="O26" s="461"/>
      <c r="R26" s="344"/>
      <c r="S26" s="345"/>
      <c r="T26" s="347"/>
      <c r="U26" s="347"/>
      <c r="V26" s="347"/>
      <c r="W26" s="347"/>
      <c r="Y26" s="482"/>
      <c r="Z26" s="482"/>
      <c r="AA26" s="483"/>
      <c r="AB26" s="483"/>
      <c r="AC26" s="484"/>
      <c r="AD26" s="484"/>
      <c r="AE26" s="9"/>
      <c r="AF26" s="482"/>
      <c r="AG26" s="482"/>
      <c r="AH26" s="483"/>
      <c r="AI26" s="483"/>
      <c r="AJ26" s="484"/>
      <c r="AK26" s="484"/>
      <c r="AL26" s="14"/>
      <c r="AM26" s="14"/>
      <c r="AN26" s="14"/>
      <c r="AO26" s="14"/>
    </row>
    <row r="27" spans="1:41" s="13" customFormat="1" ht="27.75" customHeight="1">
      <c r="A27" s="79" t="s">
        <v>72</v>
      </c>
      <c r="B27" s="467" t="str">
        <f>IF(AW93="","",AW93)</f>
        <v>チーム種目</v>
      </c>
      <c r="C27" s="467"/>
      <c r="D27" s="468">
        <f>IF(AX93="","",AX93)</f>
        <v>6000</v>
      </c>
      <c r="E27" s="468"/>
      <c r="F27" s="18" t="s">
        <v>6</v>
      </c>
      <c r="G27" s="469">
        <f>IF($B27="","",AH25+AJ25)</f>
        <v>0</v>
      </c>
      <c r="H27" s="470"/>
      <c r="I27" s="444" t="str">
        <f>IF($B27="","","種目")</f>
        <v>種目</v>
      </c>
      <c r="J27" s="444"/>
      <c r="K27" s="18" t="s">
        <v>7</v>
      </c>
      <c r="L27" s="459">
        <f>IF($B27="","",D27*G27)</f>
        <v>0</v>
      </c>
      <c r="M27" s="460"/>
      <c r="N27" s="460"/>
      <c r="O27" s="461"/>
      <c r="R27" s="476"/>
      <c r="S27" s="477"/>
      <c r="T27" s="347"/>
      <c r="U27" s="347"/>
      <c r="V27" s="347"/>
      <c r="W27" s="347"/>
      <c r="Y27" s="480" t="s">
        <v>695</v>
      </c>
      <c r="Z27" s="481"/>
      <c r="AA27" s="542">
        <f>SUM(AA25:AD25)</f>
        <v>0</v>
      </c>
      <c r="AB27" s="543"/>
      <c r="AC27" s="543"/>
      <c r="AD27" s="543"/>
      <c r="AE27" s="9" t="s">
        <v>696</v>
      </c>
      <c r="AF27" s="480" t="s">
        <v>695</v>
      </c>
      <c r="AG27" s="481"/>
      <c r="AH27" s="542">
        <f>SUM(AH25:AK25)</f>
        <v>0</v>
      </c>
      <c r="AI27" s="543"/>
      <c r="AJ27" s="543"/>
      <c r="AK27" s="543"/>
      <c r="AL27" s="9" t="s">
        <v>696</v>
      </c>
      <c r="AM27" s="20"/>
      <c r="AN27" s="14"/>
      <c r="AO27" s="14"/>
    </row>
    <row r="28" spans="1:41" s="13" customFormat="1" ht="27.75" customHeight="1" thickBot="1">
      <c r="A28" s="279"/>
      <c r="B28" s="463"/>
      <c r="C28" s="463"/>
      <c r="D28" s="464"/>
      <c r="E28" s="464"/>
      <c r="F28" s="280"/>
      <c r="G28" s="465"/>
      <c r="H28" s="466"/>
      <c r="I28" s="444">
        <f>IF(B$28="","",IF($B28="※追加","種目","人"))</f>
      </c>
      <c r="J28" s="444"/>
      <c r="K28" s="18"/>
      <c r="L28" s="490"/>
      <c r="M28" s="491"/>
      <c r="N28" s="491"/>
      <c r="O28" s="492"/>
      <c r="P28" s="19"/>
      <c r="Q28" s="14"/>
      <c r="R28" s="482"/>
      <c r="S28" s="482"/>
      <c r="T28" s="483"/>
      <c r="U28" s="483"/>
      <c r="V28" s="484"/>
      <c r="W28" s="484"/>
      <c r="X28" s="14"/>
      <c r="Y28" s="14"/>
      <c r="AB28" s="14"/>
      <c r="AC28" s="14"/>
      <c r="AD28" s="14"/>
      <c r="AE28" s="14"/>
      <c r="AF28" s="14"/>
      <c r="AH28" s="14"/>
      <c r="AL28" s="14"/>
      <c r="AM28" s="14"/>
      <c r="AN28" s="14"/>
      <c r="AO28" s="14"/>
    </row>
    <row r="29" spans="1:34" s="13" customFormat="1" ht="35.25" customHeight="1" thickTop="1">
      <c r="A29" s="9"/>
      <c r="B29" s="9"/>
      <c r="C29" s="9"/>
      <c r="D29" s="26"/>
      <c r="E29" s="26"/>
      <c r="F29" s="20"/>
      <c r="G29" s="9"/>
      <c r="H29" s="9"/>
      <c r="I29" s="493" t="s">
        <v>5</v>
      </c>
      <c r="J29" s="493"/>
      <c r="K29" s="493"/>
      <c r="L29" s="494">
        <f>SUM(L25:O28)</f>
        <v>0</v>
      </c>
      <c r="M29" s="495"/>
      <c r="N29" s="495"/>
      <c r="O29" s="496"/>
      <c r="P29" s="19"/>
      <c r="Q29" s="14"/>
      <c r="R29" s="480" t="s">
        <v>695</v>
      </c>
      <c r="S29" s="481"/>
      <c r="T29" s="485">
        <f>SUM(T25:W25)</f>
        <v>0</v>
      </c>
      <c r="U29" s="486"/>
      <c r="V29" s="486"/>
      <c r="W29" s="486"/>
      <c r="X29" s="277" t="s">
        <v>92</v>
      </c>
      <c r="Y29" s="14"/>
      <c r="AD29" s="14"/>
      <c r="AE29" s="14"/>
      <c r="AF29" s="14"/>
      <c r="AG29" s="14"/>
      <c r="AH29" s="14"/>
    </row>
    <row r="30" spans="1:25" s="13" customFormat="1" ht="27.75" customHeight="1">
      <c r="A30" s="9"/>
      <c r="B30" s="9"/>
      <c r="C30" s="9"/>
      <c r="D30" s="9"/>
      <c r="E30" s="9"/>
      <c r="F30" s="9"/>
      <c r="G30" s="9"/>
      <c r="H30" s="9"/>
      <c r="I30" s="9"/>
      <c r="J30" s="9"/>
      <c r="K30" s="14"/>
      <c r="L30" s="21"/>
      <c r="M30" s="21"/>
      <c r="N30" s="21"/>
      <c r="O30" s="21"/>
      <c r="P30" s="19"/>
      <c r="Q30" s="14"/>
      <c r="R30" s="281"/>
      <c r="S30" s="9"/>
      <c r="T30" s="275"/>
      <c r="U30" s="276"/>
      <c r="V30" s="276"/>
      <c r="W30" s="276"/>
      <c r="X30" s="20"/>
      <c r="Y30" s="14"/>
    </row>
    <row r="31" spans="1:34" s="13" customFormat="1" ht="27.75" customHeight="1">
      <c r="A31" s="152" t="s">
        <v>688</v>
      </c>
      <c r="B31" s="9"/>
      <c r="C31" s="9"/>
      <c r="D31" s="9"/>
      <c r="E31" s="9"/>
      <c r="F31" s="9"/>
      <c r="G31" s="9"/>
      <c r="H31" s="9"/>
      <c r="I31" s="14"/>
      <c r="J31" s="14"/>
      <c r="K31" s="14"/>
      <c r="L31" s="21"/>
      <c r="M31" s="21"/>
      <c r="N31" s="21"/>
      <c r="O31" s="19"/>
      <c r="P31" s="19"/>
      <c r="Q31" s="14"/>
      <c r="R31" s="14"/>
      <c r="S31" s="14"/>
      <c r="T31" s="14"/>
      <c r="U31" s="14"/>
      <c r="V31" s="14"/>
      <c r="W31" s="14"/>
      <c r="X31" s="14"/>
      <c r="Y31" s="14"/>
      <c r="Z31" s="14"/>
      <c r="AA31" s="14"/>
      <c r="AB31" s="14"/>
      <c r="AC31" s="14"/>
      <c r="AD31" s="14"/>
      <c r="AE31" s="14"/>
      <c r="AF31" s="14"/>
      <c r="AG31" s="14"/>
      <c r="AH31" s="14"/>
    </row>
    <row r="32" spans="1:42" s="13" customFormat="1" ht="27.75" customHeight="1">
      <c r="A32" s="278" t="s">
        <v>689</v>
      </c>
      <c r="B32" s="320" t="s">
        <v>802</v>
      </c>
      <c r="C32" s="9"/>
      <c r="D32" s="15"/>
      <c r="G32" s="28"/>
      <c r="H32" s="9"/>
      <c r="I32" s="9"/>
      <c r="M32" s="28"/>
      <c r="N32" s="152"/>
      <c r="Q32" s="14"/>
      <c r="S32" s="22"/>
      <c r="T32" s="14"/>
      <c r="U32" s="14"/>
      <c r="V32" s="14"/>
      <c r="W32" s="14"/>
      <c r="X32" s="14"/>
      <c r="Y32" s="14"/>
      <c r="Z32" s="14"/>
      <c r="AA32" s="14"/>
      <c r="AB32" s="14"/>
      <c r="AC32" s="329" t="s">
        <v>808</v>
      </c>
      <c r="AD32" s="329"/>
      <c r="AE32" s="329"/>
      <c r="AF32" s="329"/>
      <c r="AG32" s="329"/>
      <c r="AH32" s="329"/>
      <c r="AI32" s="329"/>
      <c r="AJ32" s="329"/>
      <c r="AK32" s="329"/>
      <c r="AL32" s="329"/>
      <c r="AM32" s="329"/>
      <c r="AN32" s="329"/>
      <c r="AO32" s="329"/>
      <c r="AP32" s="329"/>
    </row>
    <row r="33" spans="1:34" s="324" customFormat="1" ht="27.75" customHeight="1" thickBot="1">
      <c r="A33" s="321"/>
      <c r="B33" s="322" t="s">
        <v>803</v>
      </c>
      <c r="C33" s="230"/>
      <c r="D33" s="323"/>
      <c r="G33" s="325"/>
      <c r="H33" s="230"/>
      <c r="I33" s="230"/>
      <c r="M33" s="325"/>
      <c r="N33" s="326"/>
      <c r="Q33" s="230"/>
      <c r="S33" s="327"/>
      <c r="T33" s="230"/>
      <c r="U33" s="230"/>
      <c r="V33" s="230"/>
      <c r="W33" s="230"/>
      <c r="X33" s="230"/>
      <c r="Y33" s="230"/>
      <c r="Z33" s="230"/>
      <c r="AA33" s="230"/>
      <c r="AB33" s="230"/>
      <c r="AC33" s="230"/>
      <c r="AD33" s="328"/>
      <c r="AE33" s="230"/>
      <c r="AF33" s="230"/>
      <c r="AG33" s="230"/>
      <c r="AH33" s="230"/>
    </row>
    <row r="34" spans="1:43" s="13" customFormat="1" ht="27.75" customHeight="1" thickBot="1">
      <c r="A34" s="354" t="s">
        <v>616</v>
      </c>
      <c r="B34" s="354"/>
      <c r="C34" s="354"/>
      <c r="D34" s="355"/>
      <c r="E34" s="356">
        <f>IF(AW101="×義務なし",0,AW103)</f>
        <v>0</v>
      </c>
      <c r="F34" s="357"/>
      <c r="G34" s="18" t="s">
        <v>260</v>
      </c>
      <c r="H34" s="18" t="s">
        <v>261</v>
      </c>
      <c r="I34" s="184">
        <v>1</v>
      </c>
      <c r="J34" s="335"/>
      <c r="K34" s="336"/>
      <c r="L34" s="337"/>
      <c r="M34" s="335"/>
      <c r="N34" s="336"/>
      <c r="O34" s="339"/>
      <c r="P34" s="185">
        <v>2</v>
      </c>
      <c r="Q34" s="335"/>
      <c r="R34" s="336"/>
      <c r="S34" s="337"/>
      <c r="T34" s="335"/>
      <c r="U34" s="336"/>
      <c r="V34" s="339"/>
      <c r="W34" s="185">
        <v>3</v>
      </c>
      <c r="X34" s="335"/>
      <c r="Y34" s="336"/>
      <c r="Z34" s="337"/>
      <c r="AA34" s="335"/>
      <c r="AB34" s="336"/>
      <c r="AC34" s="339"/>
      <c r="AD34" s="185">
        <v>4</v>
      </c>
      <c r="AE34" s="335"/>
      <c r="AF34" s="336"/>
      <c r="AG34" s="337"/>
      <c r="AH34" s="335"/>
      <c r="AI34" s="336"/>
      <c r="AJ34" s="339"/>
      <c r="AK34" s="185">
        <v>5</v>
      </c>
      <c r="AL34" s="335"/>
      <c r="AM34" s="336"/>
      <c r="AN34" s="337"/>
      <c r="AO34" s="335"/>
      <c r="AP34" s="336"/>
      <c r="AQ34" s="338"/>
    </row>
    <row r="35" spans="1:43" s="13" customFormat="1" ht="16.5" customHeight="1" thickBot="1">
      <c r="A35" s="83"/>
      <c r="B35" s="15"/>
      <c r="C35" s="142"/>
      <c r="D35" s="142"/>
      <c r="E35" s="142"/>
      <c r="F35" s="28"/>
      <c r="G35" s="9"/>
      <c r="J35" s="334" t="s">
        <v>619</v>
      </c>
      <c r="K35" s="334"/>
      <c r="L35" s="334"/>
      <c r="M35" s="334" t="s">
        <v>618</v>
      </c>
      <c r="N35" s="334"/>
      <c r="O35" s="334"/>
      <c r="P35" s="230"/>
      <c r="Q35" s="334" t="s">
        <v>619</v>
      </c>
      <c r="R35" s="334"/>
      <c r="S35" s="334"/>
      <c r="T35" s="334" t="s">
        <v>618</v>
      </c>
      <c r="U35" s="334"/>
      <c r="V35" s="334"/>
      <c r="W35" s="230"/>
      <c r="X35" s="334" t="s">
        <v>619</v>
      </c>
      <c r="Y35" s="334"/>
      <c r="Z35" s="334"/>
      <c r="AA35" s="334" t="s">
        <v>618</v>
      </c>
      <c r="AB35" s="334"/>
      <c r="AC35" s="334"/>
      <c r="AD35" s="230"/>
      <c r="AE35" s="334" t="s">
        <v>619</v>
      </c>
      <c r="AF35" s="334"/>
      <c r="AG35" s="334"/>
      <c r="AH35" s="334" t="s">
        <v>618</v>
      </c>
      <c r="AI35" s="334"/>
      <c r="AJ35" s="334"/>
      <c r="AK35" s="230"/>
      <c r="AL35" s="334" t="s">
        <v>619</v>
      </c>
      <c r="AM35" s="334"/>
      <c r="AN35" s="334"/>
      <c r="AO35" s="334" t="s">
        <v>618</v>
      </c>
      <c r="AP35" s="334"/>
      <c r="AQ35" s="334"/>
    </row>
    <row r="36" spans="1:43" s="13" customFormat="1" ht="27.75" customHeight="1" hidden="1" thickBot="1">
      <c r="A36" s="434"/>
      <c r="B36" s="434"/>
      <c r="C36" s="434"/>
      <c r="D36" s="435"/>
      <c r="E36" s="487"/>
      <c r="F36" s="488"/>
      <c r="G36" s="489"/>
      <c r="H36" s="20"/>
      <c r="I36" s="9"/>
      <c r="J36" s="434"/>
      <c r="K36" s="434"/>
      <c r="L36" s="434"/>
      <c r="M36" s="435"/>
      <c r="N36" s="487"/>
      <c r="O36" s="488"/>
      <c r="P36" s="489"/>
      <c r="Q36" s="20"/>
      <c r="T36" s="351"/>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3"/>
    </row>
    <row r="37" spans="1:43" s="13" customFormat="1" ht="27.75" customHeight="1" thickBot="1">
      <c r="A37" s="354" t="s">
        <v>617</v>
      </c>
      <c r="B37" s="354"/>
      <c r="C37" s="354"/>
      <c r="D37" s="355"/>
      <c r="E37" s="356">
        <f>IF(AW101="×義務なし",0,BA103)</f>
        <v>0</v>
      </c>
      <c r="F37" s="357"/>
      <c r="G37" s="18" t="s">
        <v>260</v>
      </c>
      <c r="H37" s="18" t="s">
        <v>261</v>
      </c>
      <c r="I37" s="184">
        <v>1</v>
      </c>
      <c r="J37" s="335"/>
      <c r="K37" s="336"/>
      <c r="L37" s="337"/>
      <c r="M37" s="335"/>
      <c r="N37" s="336"/>
      <c r="O37" s="339"/>
      <c r="P37" s="185">
        <v>2</v>
      </c>
      <c r="Q37" s="335"/>
      <c r="R37" s="336"/>
      <c r="S37" s="337"/>
      <c r="T37" s="335"/>
      <c r="U37" s="336"/>
      <c r="V37" s="339"/>
      <c r="W37" s="185">
        <v>3</v>
      </c>
      <c r="X37" s="335"/>
      <c r="Y37" s="336"/>
      <c r="Z37" s="337"/>
      <c r="AA37" s="335"/>
      <c r="AB37" s="336"/>
      <c r="AC37" s="339"/>
      <c r="AD37" s="185">
        <v>4</v>
      </c>
      <c r="AE37" s="335"/>
      <c r="AF37" s="336"/>
      <c r="AG37" s="337"/>
      <c r="AH37" s="335"/>
      <c r="AI37" s="336"/>
      <c r="AJ37" s="339"/>
      <c r="AK37" s="185">
        <v>5</v>
      </c>
      <c r="AL37" s="335"/>
      <c r="AM37" s="336"/>
      <c r="AN37" s="337"/>
      <c r="AO37" s="335"/>
      <c r="AP37" s="336"/>
      <c r="AQ37" s="338"/>
    </row>
    <row r="38" spans="1:43" s="13" customFormat="1" ht="18" customHeight="1" thickBot="1">
      <c r="A38" s="9"/>
      <c r="B38" s="9"/>
      <c r="C38" s="9"/>
      <c r="D38" s="9"/>
      <c r="E38" s="9"/>
      <c r="F38" s="9"/>
      <c r="G38" s="9"/>
      <c r="H38" s="9"/>
      <c r="I38" s="9"/>
      <c r="J38" s="334" t="s">
        <v>619</v>
      </c>
      <c r="K38" s="334"/>
      <c r="L38" s="334"/>
      <c r="M38" s="334" t="s">
        <v>618</v>
      </c>
      <c r="N38" s="334"/>
      <c r="O38" s="334"/>
      <c r="P38" s="230"/>
      <c r="Q38" s="334" t="s">
        <v>619</v>
      </c>
      <c r="R38" s="334"/>
      <c r="S38" s="334"/>
      <c r="T38" s="334" t="s">
        <v>618</v>
      </c>
      <c r="U38" s="334"/>
      <c r="V38" s="334"/>
      <c r="W38" s="230"/>
      <c r="X38" s="334" t="s">
        <v>619</v>
      </c>
      <c r="Y38" s="334"/>
      <c r="Z38" s="334"/>
      <c r="AA38" s="334" t="s">
        <v>618</v>
      </c>
      <c r="AB38" s="334"/>
      <c r="AC38" s="334"/>
      <c r="AD38" s="230"/>
      <c r="AE38" s="334" t="s">
        <v>619</v>
      </c>
      <c r="AF38" s="334"/>
      <c r="AG38" s="334"/>
      <c r="AH38" s="334" t="s">
        <v>618</v>
      </c>
      <c r="AI38" s="334"/>
      <c r="AJ38" s="334"/>
      <c r="AK38" s="230"/>
      <c r="AL38" s="334" t="s">
        <v>619</v>
      </c>
      <c r="AM38" s="334"/>
      <c r="AN38" s="334"/>
      <c r="AO38" s="334" t="s">
        <v>618</v>
      </c>
      <c r="AP38" s="334"/>
      <c r="AQ38" s="334"/>
    </row>
    <row r="39" spans="1:43" s="13" customFormat="1" ht="27.75" customHeight="1" thickBot="1" thickTop="1">
      <c r="A39" s="401" t="s">
        <v>590</v>
      </c>
      <c r="B39" s="401"/>
      <c r="C39" s="401"/>
      <c r="D39" s="401"/>
      <c r="E39" s="401"/>
      <c r="F39" s="401"/>
      <c r="G39" s="401"/>
      <c r="H39" s="401"/>
      <c r="I39" s="209"/>
      <c r="J39" s="209"/>
      <c r="K39" s="209"/>
      <c r="L39" s="402" t="str">
        <f>AV81</f>
        <v>2023年8月23日（水） ﾒｰﾙ送信23：59まで</v>
      </c>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4"/>
    </row>
    <row r="40" spans="1:54" s="13" customFormat="1" ht="27.75" customHeight="1" thickTop="1">
      <c r="A40" s="233"/>
      <c r="C40" s="233"/>
      <c r="D40" s="233"/>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U40" s="214"/>
      <c r="AV40" s="5"/>
      <c r="AW40" s="5"/>
      <c r="AX40" s="5"/>
      <c r="AY40" s="5"/>
      <c r="AZ40" s="212"/>
      <c r="BA40" s="212"/>
      <c r="BB40" s="4"/>
    </row>
    <row r="41" spans="1:54" s="13" customFormat="1" ht="27.75" customHeight="1">
      <c r="A41" s="233"/>
      <c r="B41" s="233" t="s">
        <v>697</v>
      </c>
      <c r="C41" s="233"/>
      <c r="D41" s="233"/>
      <c r="E41" s="210"/>
      <c r="F41" s="210"/>
      <c r="G41" s="210"/>
      <c r="H41" s="210"/>
      <c r="I41" s="210"/>
      <c r="J41" s="210"/>
      <c r="K41" s="210"/>
      <c r="L41" s="210"/>
      <c r="M41" s="210"/>
      <c r="N41" s="210"/>
      <c r="O41" s="210"/>
      <c r="P41" s="210"/>
      <c r="Q41" s="210"/>
      <c r="R41" s="210"/>
      <c r="S41" s="210"/>
      <c r="T41" s="210"/>
      <c r="U41" s="210"/>
      <c r="V41" s="405" t="s">
        <v>591</v>
      </c>
      <c r="W41" s="405"/>
      <c r="X41" s="405"/>
      <c r="Y41" s="546">
        <f>D7</f>
        <v>0</v>
      </c>
      <c r="Z41" s="547"/>
      <c r="AA41" s="547"/>
      <c r="AB41" s="547"/>
      <c r="AC41" s="547"/>
      <c r="AD41" s="547"/>
      <c r="AE41" s="547"/>
      <c r="AF41" s="547"/>
      <c r="AG41" s="547"/>
      <c r="AH41" s="547"/>
      <c r="AI41" s="547"/>
      <c r="AJ41" s="547"/>
      <c r="AK41" s="548"/>
      <c r="AL41" s="211"/>
      <c r="AM41" s="406">
        <f>'様式 WA-3（事務局作業用）'!A6</f>
      </c>
      <c r="AN41" s="406"/>
      <c r="AO41" s="406"/>
      <c r="AP41" s="210"/>
      <c r="AQ41" s="210"/>
      <c r="AU41" s="5"/>
      <c r="AV41" s="5"/>
      <c r="AW41" s="5"/>
      <c r="AX41" s="215"/>
      <c r="AY41" s="5"/>
      <c r="AZ41" s="212"/>
      <c r="BA41" s="212"/>
      <c r="BB41" s="4"/>
    </row>
    <row r="42" spans="1:53" ht="27.75" customHeight="1">
      <c r="A42" s="210"/>
      <c r="B42" s="233" t="s">
        <v>592</v>
      </c>
      <c r="C42" s="210"/>
      <c r="D42" s="210"/>
      <c r="E42" s="210"/>
      <c r="F42" s="210"/>
      <c r="G42" s="210"/>
      <c r="H42" s="210"/>
      <c r="I42" s="210"/>
      <c r="J42" s="210"/>
      <c r="K42" s="210"/>
      <c r="L42" s="210"/>
      <c r="M42" s="210"/>
      <c r="N42" s="210"/>
      <c r="O42" s="210"/>
      <c r="P42" s="210"/>
      <c r="Q42" s="210"/>
      <c r="R42" s="210"/>
      <c r="S42" s="210"/>
      <c r="T42" s="210"/>
      <c r="U42" s="210"/>
      <c r="V42" s="405"/>
      <c r="W42" s="405"/>
      <c r="X42" s="405"/>
      <c r="Y42" s="546">
        <f>D8</f>
        <v>0</v>
      </c>
      <c r="Z42" s="547"/>
      <c r="AA42" s="547"/>
      <c r="AB42" s="547"/>
      <c r="AC42" s="547"/>
      <c r="AD42" s="547"/>
      <c r="AE42" s="547"/>
      <c r="AF42" s="547"/>
      <c r="AG42" s="547"/>
      <c r="AH42" s="547"/>
      <c r="AI42" s="547"/>
      <c r="AJ42" s="547"/>
      <c r="AK42" s="548"/>
      <c r="AL42" s="211"/>
      <c r="AM42" s="406"/>
      <c r="AN42" s="406"/>
      <c r="AO42" s="406"/>
      <c r="AP42" s="210"/>
      <c r="AQ42" s="210"/>
      <c r="AU42" s="5"/>
      <c r="AV42" s="234"/>
      <c r="AW42" s="234"/>
      <c r="AX42" s="234"/>
      <c r="AY42" s="234"/>
      <c r="AZ42" s="212"/>
      <c r="BA42" s="212"/>
    </row>
    <row r="43" spans="2:53" ht="27.75" customHeight="1">
      <c r="B43" s="233" t="s">
        <v>805</v>
      </c>
      <c r="AU43" s="5"/>
      <c r="AV43" s="5"/>
      <c r="AW43" s="5"/>
      <c r="AX43" s="5"/>
      <c r="AY43" s="5"/>
      <c r="AZ43" s="212"/>
      <c r="BA43" s="212"/>
    </row>
    <row r="44" spans="1:53" ht="27.75" customHeight="1">
      <c r="A44" s="9"/>
      <c r="B44" s="9"/>
      <c r="C44" s="9"/>
      <c r="D44" s="9"/>
      <c r="E44" s="9"/>
      <c r="F44" s="9"/>
      <c r="G44" s="9"/>
      <c r="H44" s="9"/>
      <c r="I44" s="9"/>
      <c r="J44" s="9"/>
      <c r="K44" s="14"/>
      <c r="L44" s="14"/>
      <c r="M44" s="14"/>
      <c r="N44" s="9"/>
      <c r="O44" s="14"/>
      <c r="P44" s="21"/>
      <c r="Q44" s="19"/>
      <c r="R44" s="19"/>
      <c r="S44" s="14"/>
      <c r="T44" s="14"/>
      <c r="U44" s="14"/>
      <c r="V44" s="14"/>
      <c r="W44" s="14"/>
      <c r="X44" s="14"/>
      <c r="Y44" s="14"/>
      <c r="Z44" s="14"/>
      <c r="AA44" s="14"/>
      <c r="AB44" s="14"/>
      <c r="AC44" s="14"/>
      <c r="AD44" s="14"/>
      <c r="AE44" s="14"/>
      <c r="AF44" s="14"/>
      <c r="AG44" s="14"/>
      <c r="AH44" s="14"/>
      <c r="AI44" s="14"/>
      <c r="AJ44" s="14"/>
      <c r="AK44" s="13"/>
      <c r="AL44" s="13"/>
      <c r="AM44" s="13"/>
      <c r="AN44" s="13"/>
      <c r="AO44" s="13"/>
      <c r="AP44" s="13"/>
      <c r="AQ44" s="13"/>
      <c r="AU44" s="9"/>
      <c r="AV44" s="9"/>
      <c r="AW44" s="9"/>
      <c r="AX44" s="216"/>
      <c r="AY44" s="9"/>
      <c r="AZ44" s="212"/>
      <c r="BA44" s="212"/>
    </row>
    <row r="45" spans="1:53" ht="27.75" customHeight="1">
      <c r="A45" s="407" t="s">
        <v>593</v>
      </c>
      <c r="B45" s="407"/>
      <c r="C45" s="407"/>
      <c r="D45" s="407"/>
      <c r="E45" s="407"/>
      <c r="F45" s="407"/>
      <c r="G45" s="407"/>
      <c r="H45" s="407"/>
      <c r="I45" s="407"/>
      <c r="J45" s="407"/>
      <c r="K45" s="407"/>
      <c r="L45" s="407"/>
      <c r="M45" s="407"/>
      <c r="N45" s="407"/>
      <c r="O45" s="407"/>
      <c r="P45" s="407"/>
      <c r="Q45" s="407"/>
      <c r="R45" s="407"/>
      <c r="S45" s="407"/>
      <c r="T45" s="407"/>
      <c r="U45" s="407"/>
      <c r="V45" s="14"/>
      <c r="W45" s="408" t="s">
        <v>594</v>
      </c>
      <c r="X45" s="408"/>
      <c r="Y45" s="408"/>
      <c r="Z45" s="408"/>
      <c r="AA45" s="408"/>
      <c r="AB45" s="408"/>
      <c r="AC45" s="408"/>
      <c r="AD45" s="408"/>
      <c r="AE45" s="408"/>
      <c r="AF45" s="408"/>
      <c r="AG45" s="408"/>
      <c r="AH45" s="408"/>
      <c r="AI45" s="408"/>
      <c r="AJ45" s="408"/>
      <c r="AK45" s="408"/>
      <c r="AL45" s="408"/>
      <c r="AM45" s="408"/>
      <c r="AN45" s="408"/>
      <c r="AO45" s="408"/>
      <c r="AP45" s="408"/>
      <c r="AQ45" s="408"/>
      <c r="AU45" s="9"/>
      <c r="AV45" s="15"/>
      <c r="AW45" s="15"/>
      <c r="AX45" s="15"/>
      <c r="AY45" s="15"/>
      <c r="AZ45" s="212"/>
      <c r="BA45" s="212"/>
    </row>
    <row r="46" spans="1:53" ht="27.75" customHeight="1" thickBot="1">
      <c r="A46" s="22" t="s">
        <v>595</v>
      </c>
      <c r="B46" s="15"/>
      <c r="C46" s="9"/>
      <c r="W46" s="22" t="s">
        <v>596</v>
      </c>
      <c r="X46" s="15"/>
      <c r="Y46" s="9"/>
      <c r="AU46" s="14"/>
      <c r="AV46" s="14"/>
      <c r="AW46" s="14"/>
      <c r="AX46" s="14"/>
      <c r="AY46" s="14"/>
      <c r="AZ46" s="14"/>
      <c r="BA46" s="14"/>
    </row>
    <row r="47" spans="1:53" ht="27.75" customHeight="1">
      <c r="A47" s="392"/>
      <c r="B47" s="393"/>
      <c r="C47" s="393"/>
      <c r="D47" s="393"/>
      <c r="E47" s="393"/>
      <c r="F47" s="393"/>
      <c r="G47" s="393"/>
      <c r="H47" s="393"/>
      <c r="I47" s="393"/>
      <c r="J47" s="393"/>
      <c r="K47" s="393"/>
      <c r="L47" s="393"/>
      <c r="M47" s="393"/>
      <c r="N47" s="393"/>
      <c r="O47" s="393"/>
      <c r="P47" s="393"/>
      <c r="Q47" s="393"/>
      <c r="R47" s="393"/>
      <c r="S47" s="393"/>
      <c r="T47" s="393"/>
      <c r="U47" s="394"/>
      <c r="W47" s="392"/>
      <c r="X47" s="393"/>
      <c r="Y47" s="393"/>
      <c r="Z47" s="393"/>
      <c r="AA47" s="393"/>
      <c r="AB47" s="393"/>
      <c r="AC47" s="393"/>
      <c r="AD47" s="393"/>
      <c r="AE47" s="393"/>
      <c r="AF47" s="393"/>
      <c r="AG47" s="393"/>
      <c r="AH47" s="393"/>
      <c r="AI47" s="393"/>
      <c r="AJ47" s="393"/>
      <c r="AK47" s="393"/>
      <c r="AL47" s="393"/>
      <c r="AM47" s="393"/>
      <c r="AN47" s="393"/>
      <c r="AO47" s="393"/>
      <c r="AP47" s="393"/>
      <c r="AQ47" s="394"/>
      <c r="AU47" s="5"/>
      <c r="AV47" s="5"/>
      <c r="AW47" s="5"/>
      <c r="AX47" s="5"/>
      <c r="AY47" s="5"/>
      <c r="AZ47" s="212"/>
      <c r="BA47" s="212"/>
    </row>
    <row r="48" spans="1:53" ht="27.75" customHeight="1">
      <c r="A48" s="395"/>
      <c r="B48" s="396"/>
      <c r="C48" s="396"/>
      <c r="D48" s="396"/>
      <c r="E48" s="396"/>
      <c r="F48" s="396"/>
      <c r="G48" s="396"/>
      <c r="H48" s="396"/>
      <c r="I48" s="396"/>
      <c r="J48" s="396"/>
      <c r="K48" s="396"/>
      <c r="L48" s="396"/>
      <c r="M48" s="396"/>
      <c r="N48" s="396"/>
      <c r="O48" s="396"/>
      <c r="P48" s="396"/>
      <c r="Q48" s="396"/>
      <c r="R48" s="396"/>
      <c r="S48" s="396"/>
      <c r="T48" s="396"/>
      <c r="U48" s="397"/>
      <c r="W48" s="395"/>
      <c r="X48" s="396"/>
      <c r="Y48" s="396"/>
      <c r="Z48" s="396"/>
      <c r="AA48" s="396"/>
      <c r="AB48" s="396"/>
      <c r="AC48" s="396"/>
      <c r="AD48" s="396"/>
      <c r="AE48" s="396"/>
      <c r="AF48" s="396"/>
      <c r="AG48" s="396"/>
      <c r="AH48" s="396"/>
      <c r="AI48" s="396"/>
      <c r="AJ48" s="396"/>
      <c r="AK48" s="396"/>
      <c r="AL48" s="396"/>
      <c r="AM48" s="396"/>
      <c r="AN48" s="396"/>
      <c r="AO48" s="396"/>
      <c r="AP48" s="396"/>
      <c r="AQ48" s="397"/>
      <c r="AU48" s="5"/>
      <c r="AV48" s="235"/>
      <c r="AW48" s="5"/>
      <c r="AX48" s="215"/>
      <c r="AY48" s="5"/>
      <c r="AZ48" s="212"/>
      <c r="BA48" s="212"/>
    </row>
    <row r="49" spans="1:54" ht="27.75" customHeight="1">
      <c r="A49" s="395"/>
      <c r="B49" s="396"/>
      <c r="C49" s="396"/>
      <c r="D49" s="396"/>
      <c r="E49" s="396"/>
      <c r="F49" s="396"/>
      <c r="G49" s="396"/>
      <c r="H49" s="396"/>
      <c r="I49" s="396"/>
      <c r="J49" s="396"/>
      <c r="K49" s="396"/>
      <c r="L49" s="396"/>
      <c r="M49" s="396"/>
      <c r="N49" s="396"/>
      <c r="O49" s="396"/>
      <c r="P49" s="396"/>
      <c r="Q49" s="396"/>
      <c r="R49" s="396"/>
      <c r="S49" s="396"/>
      <c r="T49" s="396"/>
      <c r="U49" s="397"/>
      <c r="W49" s="395"/>
      <c r="X49" s="396"/>
      <c r="Y49" s="396"/>
      <c r="Z49" s="396"/>
      <c r="AA49" s="396"/>
      <c r="AB49" s="396"/>
      <c r="AC49" s="396"/>
      <c r="AD49" s="396"/>
      <c r="AE49" s="396"/>
      <c r="AF49" s="396"/>
      <c r="AG49" s="396"/>
      <c r="AH49" s="396"/>
      <c r="AI49" s="396"/>
      <c r="AJ49" s="396"/>
      <c r="AK49" s="396"/>
      <c r="AL49" s="396"/>
      <c r="AM49" s="396"/>
      <c r="AN49" s="396"/>
      <c r="AO49" s="396"/>
      <c r="AP49" s="396"/>
      <c r="AQ49" s="397"/>
      <c r="AU49" s="5"/>
      <c r="AV49" s="217"/>
      <c r="AW49" s="106"/>
      <c r="AX49" s="215"/>
      <c r="AY49" s="5"/>
      <c r="AZ49" s="212"/>
      <c r="BA49" s="212"/>
      <c r="BB49" s="13"/>
    </row>
    <row r="50" spans="1:53" ht="27.75" customHeight="1">
      <c r="A50" s="395"/>
      <c r="B50" s="396"/>
      <c r="C50" s="396"/>
      <c r="D50" s="396"/>
      <c r="E50" s="396"/>
      <c r="F50" s="396"/>
      <c r="G50" s="396"/>
      <c r="H50" s="396"/>
      <c r="I50" s="396"/>
      <c r="J50" s="396"/>
      <c r="K50" s="396"/>
      <c r="L50" s="396"/>
      <c r="M50" s="396"/>
      <c r="N50" s="396"/>
      <c r="O50" s="396"/>
      <c r="P50" s="396"/>
      <c r="Q50" s="396"/>
      <c r="R50" s="396"/>
      <c r="S50" s="396"/>
      <c r="T50" s="396"/>
      <c r="U50" s="397"/>
      <c r="W50" s="395"/>
      <c r="X50" s="396"/>
      <c r="Y50" s="396"/>
      <c r="Z50" s="396"/>
      <c r="AA50" s="396"/>
      <c r="AB50" s="396"/>
      <c r="AC50" s="396"/>
      <c r="AD50" s="396"/>
      <c r="AE50" s="396"/>
      <c r="AF50" s="396"/>
      <c r="AG50" s="396"/>
      <c r="AH50" s="396"/>
      <c r="AI50" s="396"/>
      <c r="AJ50" s="396"/>
      <c r="AK50" s="396"/>
      <c r="AL50" s="396"/>
      <c r="AM50" s="396"/>
      <c r="AN50" s="396"/>
      <c r="AO50" s="396"/>
      <c r="AP50" s="396"/>
      <c r="AQ50" s="397"/>
      <c r="AU50" s="5"/>
      <c r="AV50" s="217"/>
      <c r="AW50" s="106"/>
      <c r="AX50" s="215"/>
      <c r="AY50" s="5"/>
      <c r="AZ50" s="212"/>
      <c r="BA50" s="212"/>
    </row>
    <row r="51" spans="1:53" ht="27.75" customHeight="1" thickBot="1">
      <c r="A51" s="398"/>
      <c r="B51" s="399"/>
      <c r="C51" s="399"/>
      <c r="D51" s="399"/>
      <c r="E51" s="399"/>
      <c r="F51" s="399"/>
      <c r="G51" s="399"/>
      <c r="H51" s="399"/>
      <c r="I51" s="399"/>
      <c r="J51" s="399"/>
      <c r="K51" s="399"/>
      <c r="L51" s="399"/>
      <c r="M51" s="399"/>
      <c r="N51" s="399"/>
      <c r="O51" s="399"/>
      <c r="P51" s="399"/>
      <c r="Q51" s="399"/>
      <c r="R51" s="399"/>
      <c r="S51" s="399"/>
      <c r="T51" s="399"/>
      <c r="U51" s="400"/>
      <c r="W51" s="398"/>
      <c r="X51" s="399"/>
      <c r="Y51" s="399"/>
      <c r="Z51" s="399"/>
      <c r="AA51" s="399"/>
      <c r="AB51" s="399"/>
      <c r="AC51" s="399"/>
      <c r="AD51" s="399"/>
      <c r="AE51" s="399"/>
      <c r="AF51" s="399"/>
      <c r="AG51" s="399"/>
      <c r="AH51" s="399"/>
      <c r="AI51" s="399"/>
      <c r="AJ51" s="399"/>
      <c r="AK51" s="399"/>
      <c r="AL51" s="399"/>
      <c r="AM51" s="399"/>
      <c r="AN51" s="399"/>
      <c r="AO51" s="399"/>
      <c r="AP51" s="399"/>
      <c r="AQ51" s="400"/>
      <c r="AU51" s="9"/>
      <c r="AV51" s="218"/>
      <c r="AW51" s="106"/>
      <c r="AX51" s="9"/>
      <c r="AY51" s="9"/>
      <c r="AZ51" s="212"/>
      <c r="BA51" s="212"/>
    </row>
    <row r="52" spans="47:53" ht="27.75" customHeight="1">
      <c r="AU52" s="9"/>
      <c r="AV52" s="9"/>
      <c r="AW52" s="106"/>
      <c r="AX52" s="9"/>
      <c r="AY52" s="9"/>
      <c r="AZ52" s="212"/>
      <c r="BA52" s="212"/>
    </row>
    <row r="53" spans="1:53" ht="26.25" customHeight="1" thickBot="1">
      <c r="A53" s="236" t="s">
        <v>597</v>
      </c>
      <c r="B53" s="236"/>
      <c r="C53" s="236"/>
      <c r="D53" s="236"/>
      <c r="E53" s="237"/>
      <c r="F53" s="236"/>
      <c r="G53" s="236"/>
      <c r="H53" s="236"/>
      <c r="I53" s="236"/>
      <c r="J53" s="236"/>
      <c r="K53" s="236"/>
      <c r="L53" s="236"/>
      <c r="M53" s="236"/>
      <c r="N53" s="236"/>
      <c r="O53" s="236"/>
      <c r="P53" s="236"/>
      <c r="Q53" s="236"/>
      <c r="R53" s="238"/>
      <c r="S53" s="236"/>
      <c r="T53" s="236"/>
      <c r="U53" s="238"/>
      <c r="V53" s="236"/>
      <c r="W53" s="236" t="s">
        <v>598</v>
      </c>
      <c r="X53" s="236"/>
      <c r="Y53" s="236"/>
      <c r="Z53" s="236"/>
      <c r="AA53" s="237"/>
      <c r="AB53" s="236"/>
      <c r="AC53" s="236"/>
      <c r="AD53" s="236"/>
      <c r="AE53" s="236"/>
      <c r="AF53" s="236"/>
      <c r="AG53" s="236"/>
      <c r="AH53" s="236"/>
      <c r="AI53" s="236"/>
      <c r="AJ53" s="236"/>
      <c r="AK53" s="236"/>
      <c r="AL53" s="236"/>
      <c r="AM53" s="236"/>
      <c r="AN53" s="238"/>
      <c r="AO53" s="236"/>
      <c r="AP53" s="236"/>
      <c r="AQ53" s="238"/>
      <c r="AU53" s="9"/>
      <c r="AV53" s="9"/>
      <c r="AW53" s="106"/>
      <c r="AX53" s="9"/>
      <c r="AY53" s="9"/>
      <c r="AZ53" s="212"/>
      <c r="BA53" s="212"/>
    </row>
    <row r="54" spans="1:53" ht="26.25" customHeight="1">
      <c r="A54" s="391" t="s">
        <v>599</v>
      </c>
      <c r="B54" s="379"/>
      <c r="C54" s="376"/>
      <c r="D54" s="376"/>
      <c r="E54" s="239" t="s">
        <v>600</v>
      </c>
      <c r="F54" s="377" t="s">
        <v>601</v>
      </c>
      <c r="G54" s="378"/>
      <c r="H54" s="378"/>
      <c r="I54" s="378"/>
      <c r="J54" s="379"/>
      <c r="K54" s="380"/>
      <c r="L54" s="376"/>
      <c r="M54" s="376"/>
      <c r="N54" s="376"/>
      <c r="O54" s="240" t="s">
        <v>602</v>
      </c>
      <c r="P54" s="376"/>
      <c r="Q54" s="376"/>
      <c r="R54" s="376"/>
      <c r="S54" s="376"/>
      <c r="T54" s="376"/>
      <c r="U54" s="241" t="s">
        <v>603</v>
      </c>
      <c r="V54" s="236"/>
      <c r="W54" s="391" t="s">
        <v>599</v>
      </c>
      <c r="X54" s="379"/>
      <c r="Y54" s="376"/>
      <c r="Z54" s="376"/>
      <c r="AA54" s="239" t="s">
        <v>600</v>
      </c>
      <c r="AB54" s="377" t="s">
        <v>601</v>
      </c>
      <c r="AC54" s="378"/>
      <c r="AD54" s="378"/>
      <c r="AE54" s="378"/>
      <c r="AF54" s="379"/>
      <c r="AG54" s="380"/>
      <c r="AH54" s="376"/>
      <c r="AI54" s="376"/>
      <c r="AJ54" s="376"/>
      <c r="AK54" s="240" t="s">
        <v>602</v>
      </c>
      <c r="AL54" s="376"/>
      <c r="AM54" s="376"/>
      <c r="AN54" s="376"/>
      <c r="AO54" s="376"/>
      <c r="AP54" s="376"/>
      <c r="AQ54" s="241" t="s">
        <v>603</v>
      </c>
      <c r="AU54" s="9"/>
      <c r="AV54" s="9"/>
      <c r="AW54" s="9"/>
      <c r="AX54" s="215"/>
      <c r="AY54" s="9"/>
      <c r="AZ54" s="9"/>
      <c r="BA54" s="14"/>
    </row>
    <row r="55" spans="1:53" ht="27.75" customHeight="1">
      <c r="A55" s="381" t="s">
        <v>604</v>
      </c>
      <c r="B55" s="382"/>
      <c r="C55" s="385"/>
      <c r="D55" s="386"/>
      <c r="E55" s="386"/>
      <c r="F55" s="386"/>
      <c r="G55" s="386"/>
      <c r="H55" s="386"/>
      <c r="I55" s="386"/>
      <c r="J55" s="386"/>
      <c r="K55" s="386"/>
      <c r="L55" s="386"/>
      <c r="M55" s="386"/>
      <c r="N55" s="386"/>
      <c r="O55" s="386"/>
      <c r="P55" s="386"/>
      <c r="Q55" s="386"/>
      <c r="R55" s="386"/>
      <c r="S55" s="386"/>
      <c r="T55" s="386"/>
      <c r="U55" s="387"/>
      <c r="V55" s="236"/>
      <c r="W55" s="381" t="s">
        <v>604</v>
      </c>
      <c r="X55" s="382"/>
      <c r="Y55" s="385"/>
      <c r="Z55" s="386"/>
      <c r="AA55" s="386"/>
      <c r="AB55" s="386"/>
      <c r="AC55" s="386"/>
      <c r="AD55" s="386"/>
      <c r="AE55" s="386"/>
      <c r="AF55" s="386"/>
      <c r="AG55" s="386"/>
      <c r="AH55" s="386"/>
      <c r="AI55" s="386"/>
      <c r="AJ55" s="386"/>
      <c r="AK55" s="386"/>
      <c r="AL55" s="386"/>
      <c r="AM55" s="386"/>
      <c r="AN55" s="386"/>
      <c r="AO55" s="386"/>
      <c r="AP55" s="386"/>
      <c r="AQ55" s="387"/>
      <c r="AU55" s="9"/>
      <c r="AV55" s="234"/>
      <c r="AW55" s="242"/>
      <c r="AX55" s="242"/>
      <c r="AY55" s="9"/>
      <c r="AZ55" s="9"/>
      <c r="BA55" s="14"/>
    </row>
    <row r="56" spans="1:53" ht="27.75" customHeight="1" thickBot="1">
      <c r="A56" s="383"/>
      <c r="B56" s="384"/>
      <c r="C56" s="388"/>
      <c r="D56" s="389"/>
      <c r="E56" s="389"/>
      <c r="F56" s="389"/>
      <c r="G56" s="389"/>
      <c r="H56" s="389"/>
      <c r="I56" s="389"/>
      <c r="J56" s="389"/>
      <c r="K56" s="389"/>
      <c r="L56" s="389"/>
      <c r="M56" s="389"/>
      <c r="N56" s="389"/>
      <c r="O56" s="389"/>
      <c r="P56" s="389"/>
      <c r="Q56" s="389"/>
      <c r="R56" s="389"/>
      <c r="S56" s="389"/>
      <c r="T56" s="389"/>
      <c r="U56" s="390"/>
      <c r="V56" s="236"/>
      <c r="W56" s="383"/>
      <c r="X56" s="384"/>
      <c r="Y56" s="388"/>
      <c r="Z56" s="389"/>
      <c r="AA56" s="389"/>
      <c r="AB56" s="389"/>
      <c r="AC56" s="389"/>
      <c r="AD56" s="389"/>
      <c r="AE56" s="389"/>
      <c r="AF56" s="389"/>
      <c r="AG56" s="389"/>
      <c r="AH56" s="389"/>
      <c r="AI56" s="389"/>
      <c r="AJ56" s="389"/>
      <c r="AK56" s="389"/>
      <c r="AL56" s="389"/>
      <c r="AM56" s="389"/>
      <c r="AN56" s="389"/>
      <c r="AO56" s="389"/>
      <c r="AP56" s="389"/>
      <c r="AQ56" s="390"/>
      <c r="AU56" s="14"/>
      <c r="AV56" s="234"/>
      <c r="AW56" s="14"/>
      <c r="AX56" s="14"/>
      <c r="AY56" s="14"/>
      <c r="AZ56" s="14"/>
      <c r="BA56" s="14"/>
    </row>
    <row r="57" spans="1:53" ht="27.75" customHeight="1" thickBo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U57" s="9"/>
      <c r="AV57" s="9"/>
      <c r="AW57" s="9"/>
      <c r="AX57" s="9"/>
      <c r="AY57" s="9"/>
      <c r="AZ57" s="212"/>
      <c r="BA57" s="212"/>
    </row>
    <row r="58" spans="1:53" ht="27.75" customHeight="1">
      <c r="A58" s="391" t="s">
        <v>599</v>
      </c>
      <c r="B58" s="379"/>
      <c r="C58" s="376"/>
      <c r="D58" s="376"/>
      <c r="E58" s="239" t="s">
        <v>600</v>
      </c>
      <c r="F58" s="377" t="s">
        <v>601</v>
      </c>
      <c r="G58" s="378"/>
      <c r="H58" s="378"/>
      <c r="I58" s="378"/>
      <c r="J58" s="379"/>
      <c r="K58" s="380"/>
      <c r="L58" s="376"/>
      <c r="M58" s="376"/>
      <c r="N58" s="376"/>
      <c r="O58" s="240" t="s">
        <v>602</v>
      </c>
      <c r="P58" s="376"/>
      <c r="Q58" s="376"/>
      <c r="R58" s="376"/>
      <c r="S58" s="376"/>
      <c r="T58" s="376"/>
      <c r="U58" s="241" t="s">
        <v>603</v>
      </c>
      <c r="V58" s="212"/>
      <c r="W58" s="391" t="s">
        <v>599</v>
      </c>
      <c r="X58" s="379"/>
      <c r="Y58" s="376"/>
      <c r="Z58" s="376"/>
      <c r="AA58" s="239" t="s">
        <v>600</v>
      </c>
      <c r="AB58" s="377" t="s">
        <v>601</v>
      </c>
      <c r="AC58" s="378"/>
      <c r="AD58" s="378"/>
      <c r="AE58" s="378"/>
      <c r="AF58" s="379"/>
      <c r="AG58" s="380"/>
      <c r="AH58" s="376"/>
      <c r="AI58" s="376"/>
      <c r="AJ58" s="376"/>
      <c r="AK58" s="240" t="s">
        <v>602</v>
      </c>
      <c r="AL58" s="376"/>
      <c r="AM58" s="376"/>
      <c r="AN58" s="376"/>
      <c r="AO58" s="376"/>
      <c r="AP58" s="376"/>
      <c r="AQ58" s="241" t="s">
        <v>603</v>
      </c>
      <c r="AU58" s="9"/>
      <c r="AV58" s="219"/>
      <c r="AW58" s="142"/>
      <c r="AX58" s="142"/>
      <c r="AY58" s="142"/>
      <c r="AZ58" s="14"/>
      <c r="BA58" s="14"/>
    </row>
    <row r="59" spans="1:54" ht="27.75" customHeight="1">
      <c r="A59" s="381" t="s">
        <v>604</v>
      </c>
      <c r="B59" s="382"/>
      <c r="C59" s="385"/>
      <c r="D59" s="386"/>
      <c r="E59" s="386"/>
      <c r="F59" s="386"/>
      <c r="G59" s="386"/>
      <c r="H59" s="386"/>
      <c r="I59" s="386"/>
      <c r="J59" s="386"/>
      <c r="K59" s="386"/>
      <c r="L59" s="386"/>
      <c r="M59" s="386"/>
      <c r="N59" s="386"/>
      <c r="O59" s="386"/>
      <c r="P59" s="386"/>
      <c r="Q59" s="386"/>
      <c r="R59" s="386"/>
      <c r="S59" s="386"/>
      <c r="T59" s="386"/>
      <c r="U59" s="387"/>
      <c r="W59" s="381" t="s">
        <v>604</v>
      </c>
      <c r="X59" s="382"/>
      <c r="Y59" s="385"/>
      <c r="Z59" s="386"/>
      <c r="AA59" s="386"/>
      <c r="AB59" s="386"/>
      <c r="AC59" s="386"/>
      <c r="AD59" s="386"/>
      <c r="AE59" s="386"/>
      <c r="AF59" s="386"/>
      <c r="AG59" s="386"/>
      <c r="AH59" s="386"/>
      <c r="AI59" s="386"/>
      <c r="AJ59" s="386"/>
      <c r="AK59" s="386"/>
      <c r="AL59" s="386"/>
      <c r="AM59" s="386"/>
      <c r="AN59" s="386"/>
      <c r="AO59" s="386"/>
      <c r="AP59" s="386"/>
      <c r="AQ59" s="387"/>
      <c r="AU59" s="5"/>
      <c r="AV59" s="220"/>
      <c r="AW59" s="243"/>
      <c r="AX59" s="142"/>
      <c r="AY59" s="142"/>
      <c r="AZ59" s="14"/>
      <c r="BA59" s="14"/>
      <c r="BB59" s="13"/>
    </row>
    <row r="60" spans="1:54" ht="27.75" customHeight="1" thickBot="1">
      <c r="A60" s="383"/>
      <c r="B60" s="384"/>
      <c r="C60" s="388"/>
      <c r="D60" s="389"/>
      <c r="E60" s="389"/>
      <c r="F60" s="389"/>
      <c r="G60" s="389"/>
      <c r="H60" s="389"/>
      <c r="I60" s="389"/>
      <c r="J60" s="389"/>
      <c r="K60" s="389"/>
      <c r="L60" s="389"/>
      <c r="M60" s="389"/>
      <c r="N60" s="389"/>
      <c r="O60" s="389"/>
      <c r="P60" s="389"/>
      <c r="Q60" s="389"/>
      <c r="R60" s="389"/>
      <c r="S60" s="389"/>
      <c r="T60" s="389"/>
      <c r="U60" s="390"/>
      <c r="W60" s="383"/>
      <c r="X60" s="384"/>
      <c r="Y60" s="388"/>
      <c r="Z60" s="389"/>
      <c r="AA60" s="389"/>
      <c r="AB60" s="389"/>
      <c r="AC60" s="389"/>
      <c r="AD60" s="389"/>
      <c r="AE60" s="389"/>
      <c r="AF60" s="389"/>
      <c r="AG60" s="389"/>
      <c r="AH60" s="389"/>
      <c r="AI60" s="389"/>
      <c r="AJ60" s="389"/>
      <c r="AK60" s="389"/>
      <c r="AL60" s="389"/>
      <c r="AM60" s="389"/>
      <c r="AN60" s="389"/>
      <c r="AO60" s="389"/>
      <c r="AP60" s="389"/>
      <c r="AQ60" s="390"/>
      <c r="AU60" s="14"/>
      <c r="AV60" s="14"/>
      <c r="AW60" s="14"/>
      <c r="AX60" s="14"/>
      <c r="AY60" s="14"/>
      <c r="AZ60" s="14"/>
      <c r="BA60" s="14"/>
      <c r="BB60" s="13"/>
    </row>
    <row r="61" spans="1:54" ht="27.75" customHeight="1">
      <c r="A61" s="213" t="s">
        <v>804</v>
      </c>
      <c r="W61" s="213" t="s">
        <v>804</v>
      </c>
      <c r="AU61" s="9"/>
      <c r="AV61" s="9"/>
      <c r="AW61" s="9"/>
      <c r="AX61" s="9"/>
      <c r="AY61" s="9"/>
      <c r="AZ61" s="14"/>
      <c r="BA61" s="14"/>
      <c r="BB61" s="13"/>
    </row>
    <row r="62" spans="1:54" ht="27.75" customHeight="1">
      <c r="A62" s="358"/>
      <c r="B62" s="359"/>
      <c r="C62" s="359"/>
      <c r="D62" s="359"/>
      <c r="E62" s="359"/>
      <c r="F62" s="359"/>
      <c r="G62" s="359"/>
      <c r="H62" s="359"/>
      <c r="I62" s="359"/>
      <c r="J62" s="359"/>
      <c r="K62" s="359"/>
      <c r="L62" s="359"/>
      <c r="M62" s="359"/>
      <c r="N62" s="359"/>
      <c r="O62" s="359"/>
      <c r="P62" s="359"/>
      <c r="Q62" s="359"/>
      <c r="R62" s="359"/>
      <c r="S62" s="359"/>
      <c r="T62" s="359"/>
      <c r="U62" s="360"/>
      <c r="W62" s="367"/>
      <c r="X62" s="368"/>
      <c r="Y62" s="368"/>
      <c r="Z62" s="368"/>
      <c r="AA62" s="368"/>
      <c r="AB62" s="368"/>
      <c r="AC62" s="368"/>
      <c r="AD62" s="368"/>
      <c r="AE62" s="368"/>
      <c r="AF62" s="368"/>
      <c r="AG62" s="368"/>
      <c r="AH62" s="368"/>
      <c r="AI62" s="368"/>
      <c r="AJ62" s="368"/>
      <c r="AK62" s="368"/>
      <c r="AL62" s="368"/>
      <c r="AM62" s="368"/>
      <c r="AN62" s="368"/>
      <c r="AO62" s="368"/>
      <c r="AP62" s="368"/>
      <c r="AQ62" s="369"/>
      <c r="AU62" s="9"/>
      <c r="AV62" s="221"/>
      <c r="AW62" s="244"/>
      <c r="AX62" s="245"/>
      <c r="AY62" s="9"/>
      <c r="AZ62" s="14"/>
      <c r="BA62" s="14"/>
      <c r="BB62" s="13"/>
    </row>
    <row r="63" spans="1:54" ht="27.75" customHeight="1">
      <c r="A63" s="361"/>
      <c r="B63" s="362"/>
      <c r="C63" s="362"/>
      <c r="D63" s="362"/>
      <c r="E63" s="362"/>
      <c r="F63" s="362"/>
      <c r="G63" s="362"/>
      <c r="H63" s="362"/>
      <c r="I63" s="362"/>
      <c r="J63" s="362"/>
      <c r="K63" s="362"/>
      <c r="L63" s="362"/>
      <c r="M63" s="362"/>
      <c r="N63" s="362"/>
      <c r="O63" s="362"/>
      <c r="P63" s="362"/>
      <c r="Q63" s="362"/>
      <c r="R63" s="362"/>
      <c r="S63" s="362"/>
      <c r="T63" s="362"/>
      <c r="U63" s="363"/>
      <c r="W63" s="370"/>
      <c r="X63" s="371"/>
      <c r="Y63" s="371"/>
      <c r="Z63" s="371"/>
      <c r="AA63" s="371"/>
      <c r="AB63" s="371"/>
      <c r="AC63" s="371"/>
      <c r="AD63" s="371"/>
      <c r="AE63" s="371"/>
      <c r="AF63" s="371"/>
      <c r="AG63" s="371"/>
      <c r="AH63" s="371"/>
      <c r="AI63" s="371"/>
      <c r="AJ63" s="371"/>
      <c r="AK63" s="371"/>
      <c r="AL63" s="371"/>
      <c r="AM63" s="371"/>
      <c r="AN63" s="371"/>
      <c r="AO63" s="371"/>
      <c r="AP63" s="371"/>
      <c r="AQ63" s="372"/>
      <c r="AU63" s="9"/>
      <c r="AV63" s="221"/>
      <c r="AW63" s="244"/>
      <c r="AX63" s="245"/>
      <c r="AY63" s="215"/>
      <c r="AZ63" s="14"/>
      <c r="BA63" s="14"/>
      <c r="BB63" s="13"/>
    </row>
    <row r="64" spans="1:54" ht="27.75" customHeight="1">
      <c r="A64" s="361"/>
      <c r="B64" s="362"/>
      <c r="C64" s="362"/>
      <c r="D64" s="362"/>
      <c r="E64" s="362"/>
      <c r="F64" s="362"/>
      <c r="G64" s="362"/>
      <c r="H64" s="362"/>
      <c r="I64" s="362"/>
      <c r="J64" s="362"/>
      <c r="K64" s="362"/>
      <c r="L64" s="362"/>
      <c r="M64" s="362"/>
      <c r="N64" s="362"/>
      <c r="O64" s="362"/>
      <c r="P64" s="362"/>
      <c r="Q64" s="362"/>
      <c r="R64" s="362"/>
      <c r="S64" s="362"/>
      <c r="T64" s="362"/>
      <c r="U64" s="363"/>
      <c r="W64" s="370"/>
      <c r="X64" s="371"/>
      <c r="Y64" s="371"/>
      <c r="Z64" s="371"/>
      <c r="AA64" s="371"/>
      <c r="AB64" s="371"/>
      <c r="AC64" s="371"/>
      <c r="AD64" s="371"/>
      <c r="AE64" s="371"/>
      <c r="AF64" s="371"/>
      <c r="AG64" s="371"/>
      <c r="AH64" s="371"/>
      <c r="AI64" s="371"/>
      <c r="AJ64" s="371"/>
      <c r="AK64" s="371"/>
      <c r="AL64" s="371"/>
      <c r="AM64" s="371"/>
      <c r="AN64" s="371"/>
      <c r="AO64" s="371"/>
      <c r="AP64" s="371"/>
      <c r="AQ64" s="372"/>
      <c r="AU64" s="9"/>
      <c r="AV64" s="221"/>
      <c r="AW64" s="244"/>
      <c r="AX64" s="245"/>
      <c r="AY64" s="9"/>
      <c r="AZ64" s="14"/>
      <c r="BA64" s="14"/>
      <c r="BB64" s="13"/>
    </row>
    <row r="65" spans="1:54" ht="27.75" customHeight="1">
      <c r="A65" s="361"/>
      <c r="B65" s="362"/>
      <c r="C65" s="362"/>
      <c r="D65" s="362"/>
      <c r="E65" s="362"/>
      <c r="F65" s="362"/>
      <c r="G65" s="362"/>
      <c r="H65" s="362"/>
      <c r="I65" s="362"/>
      <c r="J65" s="362"/>
      <c r="K65" s="362"/>
      <c r="L65" s="362"/>
      <c r="M65" s="362"/>
      <c r="N65" s="362"/>
      <c r="O65" s="362"/>
      <c r="P65" s="362"/>
      <c r="Q65" s="362"/>
      <c r="R65" s="362"/>
      <c r="S65" s="362"/>
      <c r="T65" s="362"/>
      <c r="U65" s="363"/>
      <c r="W65" s="370"/>
      <c r="X65" s="371"/>
      <c r="Y65" s="371"/>
      <c r="Z65" s="371"/>
      <c r="AA65" s="371"/>
      <c r="AB65" s="371"/>
      <c r="AC65" s="371"/>
      <c r="AD65" s="371"/>
      <c r="AE65" s="371"/>
      <c r="AF65" s="371"/>
      <c r="AG65" s="371"/>
      <c r="AH65" s="371"/>
      <c r="AI65" s="371"/>
      <c r="AJ65" s="371"/>
      <c r="AK65" s="371"/>
      <c r="AL65" s="371"/>
      <c r="AM65" s="371"/>
      <c r="AN65" s="371"/>
      <c r="AO65" s="371"/>
      <c r="AP65" s="371"/>
      <c r="AQ65" s="372"/>
      <c r="AU65" s="14"/>
      <c r="AV65" s="219"/>
      <c r="AW65" s="244"/>
      <c r="AX65" s="245"/>
      <c r="AY65" s="215"/>
      <c r="AZ65" s="14"/>
      <c r="BA65" s="14"/>
      <c r="BB65" s="13"/>
    </row>
    <row r="66" spans="1:54" ht="27.75" customHeight="1">
      <c r="A66" s="361"/>
      <c r="B66" s="362"/>
      <c r="C66" s="362"/>
      <c r="D66" s="362"/>
      <c r="E66" s="362"/>
      <c r="F66" s="362"/>
      <c r="G66" s="362"/>
      <c r="H66" s="362"/>
      <c r="I66" s="362"/>
      <c r="J66" s="362"/>
      <c r="K66" s="362"/>
      <c r="L66" s="362"/>
      <c r="M66" s="362"/>
      <c r="N66" s="362"/>
      <c r="O66" s="362"/>
      <c r="P66" s="362"/>
      <c r="Q66" s="362"/>
      <c r="R66" s="362"/>
      <c r="S66" s="362"/>
      <c r="T66" s="362"/>
      <c r="U66" s="363"/>
      <c r="W66" s="370"/>
      <c r="X66" s="371"/>
      <c r="Y66" s="371"/>
      <c r="Z66" s="371"/>
      <c r="AA66" s="371"/>
      <c r="AB66" s="371"/>
      <c r="AC66" s="371"/>
      <c r="AD66" s="371"/>
      <c r="AE66" s="371"/>
      <c r="AF66" s="371"/>
      <c r="AG66" s="371"/>
      <c r="AH66" s="371"/>
      <c r="AI66" s="371"/>
      <c r="AJ66" s="371"/>
      <c r="AK66" s="371"/>
      <c r="AL66" s="371"/>
      <c r="AM66" s="371"/>
      <c r="AN66" s="371"/>
      <c r="AO66" s="371"/>
      <c r="AP66" s="371"/>
      <c r="AQ66" s="372"/>
      <c r="AU66" s="14"/>
      <c r="AV66" s="14"/>
      <c r="AW66" s="14"/>
      <c r="AX66" s="14"/>
      <c r="AY66" s="14"/>
      <c r="AZ66" s="14"/>
      <c r="BA66" s="14"/>
      <c r="BB66" s="13"/>
    </row>
    <row r="67" spans="1:54" ht="27.75" customHeight="1">
      <c r="A67" s="361"/>
      <c r="B67" s="362"/>
      <c r="C67" s="362"/>
      <c r="D67" s="362"/>
      <c r="E67" s="362"/>
      <c r="F67" s="362"/>
      <c r="G67" s="362"/>
      <c r="H67" s="362"/>
      <c r="I67" s="362"/>
      <c r="J67" s="362"/>
      <c r="K67" s="362"/>
      <c r="L67" s="362"/>
      <c r="M67" s="362"/>
      <c r="N67" s="362"/>
      <c r="O67" s="362"/>
      <c r="P67" s="362"/>
      <c r="Q67" s="362"/>
      <c r="R67" s="362"/>
      <c r="S67" s="362"/>
      <c r="T67" s="362"/>
      <c r="U67" s="363"/>
      <c r="W67" s="370"/>
      <c r="X67" s="371"/>
      <c r="Y67" s="371"/>
      <c r="Z67" s="371"/>
      <c r="AA67" s="371"/>
      <c r="AB67" s="371"/>
      <c r="AC67" s="371"/>
      <c r="AD67" s="371"/>
      <c r="AE67" s="371"/>
      <c r="AF67" s="371"/>
      <c r="AG67" s="371"/>
      <c r="AH67" s="371"/>
      <c r="AI67" s="371"/>
      <c r="AJ67" s="371"/>
      <c r="AK67" s="371"/>
      <c r="AL67" s="371"/>
      <c r="AM67" s="371"/>
      <c r="AN67" s="371"/>
      <c r="AO67" s="371"/>
      <c r="AP67" s="371"/>
      <c r="AQ67" s="372"/>
      <c r="AU67" s="9"/>
      <c r="AV67" s="9"/>
      <c r="AW67" s="9"/>
      <c r="AX67" s="215"/>
      <c r="AY67" s="215"/>
      <c r="AZ67" s="14"/>
      <c r="BA67" s="14"/>
      <c r="BB67" s="13"/>
    </row>
    <row r="68" spans="1:54" ht="27.75" customHeight="1">
      <c r="A68" s="364"/>
      <c r="B68" s="365"/>
      <c r="C68" s="365"/>
      <c r="D68" s="365"/>
      <c r="E68" s="365"/>
      <c r="F68" s="365"/>
      <c r="G68" s="365"/>
      <c r="H68" s="365"/>
      <c r="I68" s="365"/>
      <c r="J68" s="365"/>
      <c r="K68" s="365"/>
      <c r="L68" s="365"/>
      <c r="M68" s="365"/>
      <c r="N68" s="365"/>
      <c r="O68" s="365"/>
      <c r="P68" s="365"/>
      <c r="Q68" s="365"/>
      <c r="R68" s="365"/>
      <c r="S68" s="365"/>
      <c r="T68" s="365"/>
      <c r="U68" s="366"/>
      <c r="W68" s="373"/>
      <c r="X68" s="374"/>
      <c r="Y68" s="374"/>
      <c r="Z68" s="374"/>
      <c r="AA68" s="374"/>
      <c r="AB68" s="374"/>
      <c r="AC68" s="374"/>
      <c r="AD68" s="374"/>
      <c r="AE68" s="374"/>
      <c r="AF68" s="374"/>
      <c r="AG68" s="374"/>
      <c r="AH68" s="374"/>
      <c r="AI68" s="374"/>
      <c r="AJ68" s="374"/>
      <c r="AK68" s="374"/>
      <c r="AL68" s="374"/>
      <c r="AM68" s="374"/>
      <c r="AN68" s="374"/>
      <c r="AO68" s="374"/>
      <c r="AP68" s="374"/>
      <c r="AQ68" s="375"/>
      <c r="AU68" s="14"/>
      <c r="AV68" s="219"/>
      <c r="AW68" s="15"/>
      <c r="AX68" s="15"/>
      <c r="AY68" s="215"/>
      <c r="AZ68" s="14"/>
      <c r="BA68" s="14"/>
      <c r="BB68" s="13"/>
    </row>
    <row r="69" spans="1:54" s="13" customFormat="1" ht="27.75" customHeight="1">
      <c r="A69" s="9"/>
      <c r="B69" s="9"/>
      <c r="C69" s="9"/>
      <c r="D69" s="9"/>
      <c r="E69" s="9"/>
      <c r="F69" s="9"/>
      <c r="G69" s="9"/>
      <c r="H69" s="9"/>
      <c r="I69" s="9"/>
      <c r="J69" s="9"/>
      <c r="K69" s="14"/>
      <c r="L69" s="14"/>
      <c r="M69" s="14"/>
      <c r="N69" s="9"/>
      <c r="O69" s="14"/>
      <c r="P69" s="21"/>
      <c r="Q69" s="19"/>
      <c r="R69" s="19"/>
      <c r="S69" s="14"/>
      <c r="T69" s="14"/>
      <c r="U69" s="14"/>
      <c r="V69" s="14"/>
      <c r="W69" s="14"/>
      <c r="X69" s="14"/>
      <c r="Y69" s="14"/>
      <c r="Z69" s="14"/>
      <c r="AA69" s="14"/>
      <c r="AB69" s="14"/>
      <c r="AC69" s="14"/>
      <c r="AD69" s="14"/>
      <c r="AE69" s="14"/>
      <c r="AF69" s="14"/>
      <c r="AG69" s="14"/>
      <c r="AH69" s="14"/>
      <c r="AI69" s="14"/>
      <c r="AJ69" s="14"/>
      <c r="AU69" s="97" t="s">
        <v>83</v>
      </c>
      <c r="AV69" s="7"/>
      <c r="AW69" s="7"/>
      <c r="AX69" s="7"/>
      <c r="AY69" s="7"/>
      <c r="AZ69" s="4"/>
      <c r="BA69" s="4"/>
      <c r="BB69" s="4"/>
    </row>
    <row r="70" spans="1:54" s="13" customFormat="1" ht="27.75" customHeight="1">
      <c r="A70" s="9"/>
      <c r="B70" s="9"/>
      <c r="C70" s="9"/>
      <c r="D70" s="9"/>
      <c r="E70" s="9"/>
      <c r="F70" s="9"/>
      <c r="G70" s="9"/>
      <c r="H70" s="9"/>
      <c r="I70" s="9"/>
      <c r="J70" s="9"/>
      <c r="K70" s="14"/>
      <c r="L70" s="14"/>
      <c r="M70" s="14"/>
      <c r="N70" s="9"/>
      <c r="O70" s="14"/>
      <c r="P70" s="21"/>
      <c r="Q70" s="19"/>
      <c r="R70" s="19"/>
      <c r="S70" s="14"/>
      <c r="T70" s="14"/>
      <c r="U70" s="14"/>
      <c r="V70" s="14"/>
      <c r="W70" s="14"/>
      <c r="X70" s="14"/>
      <c r="Y70" s="14"/>
      <c r="Z70" s="14"/>
      <c r="AA70" s="14"/>
      <c r="AB70" s="14"/>
      <c r="AC70" s="14"/>
      <c r="AD70" s="14"/>
      <c r="AE70" s="14"/>
      <c r="AF70" s="14"/>
      <c r="AG70" s="14"/>
      <c r="AH70" s="14"/>
      <c r="AI70" s="14"/>
      <c r="AJ70" s="14"/>
      <c r="AU70" s="7" t="s">
        <v>54</v>
      </c>
      <c r="AV70" s="7" t="s">
        <v>80</v>
      </c>
      <c r="AW70" s="7"/>
      <c r="AX70" s="95" t="s">
        <v>94</v>
      </c>
      <c r="AY70" s="7"/>
      <c r="AZ70" s="4"/>
      <c r="BA70" s="4"/>
      <c r="BB70" s="4"/>
    </row>
    <row r="71" spans="48:51" ht="27.75" customHeight="1">
      <c r="AV71" s="246" t="s">
        <v>795</v>
      </c>
      <c r="AW71" s="247"/>
      <c r="AX71" s="247"/>
      <c r="AY71" s="248"/>
    </row>
    <row r="72" ht="27.75" customHeight="1"/>
    <row r="73" spans="47:48" ht="27.75" customHeight="1">
      <c r="AU73" s="7" t="s">
        <v>235</v>
      </c>
      <c r="AV73" s="7" t="s">
        <v>66</v>
      </c>
    </row>
    <row r="74" spans="48:50" ht="27.75" customHeight="1">
      <c r="AV74" s="249">
        <v>45192</v>
      </c>
      <c r="AX74" s="95" t="s">
        <v>266</v>
      </c>
    </row>
    <row r="75" spans="48:54" ht="27.75" customHeight="1">
      <c r="AV75" s="90" t="str">
        <f>IF(AV88="","",AV88)</f>
        <v>○登録あり</v>
      </c>
      <c r="AW75" s="250" t="s">
        <v>77</v>
      </c>
      <c r="AX75" s="95" t="s">
        <v>76</v>
      </c>
      <c r="BB75" s="13"/>
    </row>
    <row r="76" spans="48:50" ht="27.75" customHeight="1">
      <c r="AV76" s="90" t="str">
        <f>IF(AW88="","",AW88)</f>
        <v>×登録なし</v>
      </c>
      <c r="AW76" s="250" t="s">
        <v>78</v>
      </c>
      <c r="AX76" s="95" t="s">
        <v>71</v>
      </c>
    </row>
    <row r="77" spans="47:51" ht="27.75" customHeight="1">
      <c r="AU77" s="89"/>
      <c r="AV77" s="91">
        <f>IF(AX88="","",AX88)</f>
      </c>
      <c r="AW77" s="250" t="s">
        <v>79</v>
      </c>
      <c r="AX77" s="89"/>
      <c r="AY77" s="89"/>
    </row>
    <row r="78" spans="47:51" ht="27.75" customHeight="1">
      <c r="AU78" s="89"/>
      <c r="AV78" s="89">
        <f>IF(AY88="","",AY88)</f>
      </c>
      <c r="AW78" s="250"/>
      <c r="AX78" s="89"/>
      <c r="AY78" s="89"/>
    </row>
    <row r="79" spans="47:51" ht="27.75" customHeight="1">
      <c r="AU79" s="89"/>
      <c r="AV79" s="89"/>
      <c r="AW79" s="106"/>
      <c r="AX79" s="89"/>
      <c r="AY79" s="89"/>
    </row>
    <row r="80" spans="47:53" ht="27.75" customHeight="1">
      <c r="AU80" s="89" t="s">
        <v>56</v>
      </c>
      <c r="AV80" s="89" t="s">
        <v>236</v>
      </c>
      <c r="AW80" s="89"/>
      <c r="AX80" s="95" t="s">
        <v>221</v>
      </c>
      <c r="AY80" s="89"/>
      <c r="AZ80" s="89"/>
      <c r="BA80" s="13"/>
    </row>
    <row r="81" spans="47:53" ht="27.75" customHeight="1">
      <c r="AU81" s="89"/>
      <c r="AV81" s="246" t="s">
        <v>796</v>
      </c>
      <c r="AW81" s="251"/>
      <c r="AX81" s="251"/>
      <c r="AY81" s="252"/>
      <c r="AZ81" s="89"/>
      <c r="BA81" s="13"/>
    </row>
    <row r="82" spans="47:53" ht="27.75" customHeight="1">
      <c r="AU82" s="13"/>
      <c r="AV82" s="246"/>
      <c r="AW82" s="13"/>
      <c r="AX82" s="13"/>
      <c r="AY82" s="13"/>
      <c r="AZ82" s="13"/>
      <c r="BA82" s="13"/>
    </row>
    <row r="83" spans="47:51" ht="27.75" customHeight="1">
      <c r="AU83" s="89" t="s">
        <v>445</v>
      </c>
      <c r="AV83" s="89" t="s">
        <v>237</v>
      </c>
      <c r="AW83" s="89"/>
      <c r="AX83" s="89"/>
      <c r="AY83" s="89"/>
    </row>
    <row r="84" spans="47:53" ht="27.75" customHeight="1">
      <c r="AU84" s="89"/>
      <c r="AV84" s="92" t="s">
        <v>67</v>
      </c>
      <c r="AW84" s="253" t="s">
        <v>443</v>
      </c>
      <c r="AX84" s="254" t="s">
        <v>69</v>
      </c>
      <c r="AY84" s="255" t="s">
        <v>70</v>
      </c>
      <c r="AZ84" s="13"/>
      <c r="BA84" s="13"/>
    </row>
    <row r="85" spans="48:54" ht="27.75" customHeight="1">
      <c r="AV85" s="93" t="s">
        <v>68</v>
      </c>
      <c r="AW85" s="256" t="s">
        <v>444</v>
      </c>
      <c r="AX85" s="254" t="s">
        <v>69</v>
      </c>
      <c r="AY85" s="255" t="s">
        <v>70</v>
      </c>
      <c r="AZ85" s="13"/>
      <c r="BA85" s="13"/>
      <c r="BB85" s="13"/>
    </row>
    <row r="86" spans="47:54" ht="27.75" customHeight="1">
      <c r="AU86" s="13"/>
      <c r="AV86" s="13"/>
      <c r="AW86" s="13"/>
      <c r="AX86" s="13"/>
      <c r="AY86" s="13"/>
      <c r="AZ86" s="13"/>
      <c r="BA86" s="13"/>
      <c r="BB86" s="13"/>
    </row>
    <row r="87" spans="47:51" ht="27.75" customHeight="1">
      <c r="AU87" s="89" t="s">
        <v>53</v>
      </c>
      <c r="AV87" s="89" t="s">
        <v>407</v>
      </c>
      <c r="AW87" s="89"/>
      <c r="AX87" s="96" t="s">
        <v>408</v>
      </c>
      <c r="AY87" s="89"/>
    </row>
    <row r="88" spans="47:51" ht="27.75" customHeight="1">
      <c r="AU88" s="89"/>
      <c r="AV88" s="257" t="s">
        <v>409</v>
      </c>
      <c r="AW88" s="257" t="s">
        <v>410</v>
      </c>
      <c r="AX88" s="257"/>
      <c r="AY88" s="257"/>
    </row>
    <row r="89" spans="47:53" ht="27.75" customHeight="1">
      <c r="AU89" s="13"/>
      <c r="AV89" s="13"/>
      <c r="AW89" s="13"/>
      <c r="AX89" s="13"/>
      <c r="AY89" s="13"/>
      <c r="AZ89" s="13"/>
      <c r="BA89" s="13"/>
    </row>
    <row r="90" spans="47:54" ht="27.75" customHeight="1">
      <c r="AU90" s="89" t="s">
        <v>73</v>
      </c>
      <c r="AV90" s="89" t="s">
        <v>293</v>
      </c>
      <c r="AW90" s="89"/>
      <c r="AX90" s="89"/>
      <c r="AY90" s="89"/>
      <c r="AZ90" s="13"/>
      <c r="BA90" s="13"/>
      <c r="BB90" s="13"/>
    </row>
    <row r="91" spans="47:54" ht="27.75" customHeight="1">
      <c r="AU91" s="89"/>
      <c r="AV91" s="94" t="s">
        <v>40</v>
      </c>
      <c r="AW91" s="258" t="s">
        <v>693</v>
      </c>
      <c r="AX91" s="259">
        <v>8000</v>
      </c>
      <c r="AY91" s="89"/>
      <c r="AZ91" s="13"/>
      <c r="BA91" s="13"/>
      <c r="BB91" s="13"/>
    </row>
    <row r="92" spans="47:54" ht="27.75" customHeight="1">
      <c r="AU92" s="89"/>
      <c r="AV92" s="94" t="s">
        <v>74</v>
      </c>
      <c r="AW92" s="258" t="s">
        <v>694</v>
      </c>
      <c r="AX92" s="259">
        <v>1000</v>
      </c>
      <c r="AY92" s="95" t="s">
        <v>218</v>
      </c>
      <c r="AZ92" s="13"/>
      <c r="BA92" s="13"/>
      <c r="BB92" s="13"/>
    </row>
    <row r="93" spans="47:54" ht="27.75" customHeight="1">
      <c r="AU93" s="89"/>
      <c r="AV93" s="94" t="s">
        <v>72</v>
      </c>
      <c r="AW93" s="258" t="s">
        <v>614</v>
      </c>
      <c r="AX93" s="259">
        <v>6000</v>
      </c>
      <c r="AY93" s="89"/>
      <c r="AZ93" s="13"/>
      <c r="BA93" s="13"/>
      <c r="BB93" s="13"/>
    </row>
    <row r="94" spans="47:54" ht="27.75" customHeight="1">
      <c r="AU94" s="13"/>
      <c r="AV94" s="92" t="s">
        <v>240</v>
      </c>
      <c r="AW94" s="258"/>
      <c r="AX94" s="259"/>
      <c r="AY94" s="95" t="s">
        <v>217</v>
      </c>
      <c r="AZ94" s="13"/>
      <c r="BA94" s="13"/>
      <c r="BB94" s="13"/>
    </row>
    <row r="95" spans="47:54" ht="27.75" customHeight="1">
      <c r="AU95" s="13"/>
      <c r="AV95" s="13"/>
      <c r="AW95" s="13"/>
      <c r="AX95" s="13"/>
      <c r="AY95" s="13"/>
      <c r="AZ95" s="13"/>
      <c r="BA95" s="13"/>
      <c r="BB95" s="13"/>
    </row>
    <row r="96" spans="47:54" ht="27.75" customHeight="1">
      <c r="AU96" s="89" t="s">
        <v>75</v>
      </c>
      <c r="AV96" s="89" t="s">
        <v>91</v>
      </c>
      <c r="AW96" s="89"/>
      <c r="AX96" s="95"/>
      <c r="AY96" s="95" t="s">
        <v>394</v>
      </c>
      <c r="AZ96" s="13"/>
      <c r="BA96" s="13"/>
      <c r="BB96" s="13"/>
    </row>
    <row r="97" spans="47:54" ht="27.75" customHeight="1">
      <c r="AU97" s="13"/>
      <c r="AV97" s="92" t="s">
        <v>189</v>
      </c>
      <c r="AW97" s="260"/>
      <c r="AX97" s="261"/>
      <c r="AY97" s="95" t="s">
        <v>90</v>
      </c>
      <c r="AZ97" s="13"/>
      <c r="BA97" s="13"/>
      <c r="BB97" s="13"/>
    </row>
    <row r="98" spans="47:54" ht="27.75" customHeight="1">
      <c r="AU98" s="89"/>
      <c r="AV98" s="258"/>
      <c r="AW98" s="258"/>
      <c r="AX98" s="258"/>
      <c r="AY98" s="258"/>
      <c r="AZ98" s="258"/>
      <c r="BA98" s="258"/>
      <c r="BB98" s="13"/>
    </row>
    <row r="99" spans="47:54" ht="27.75" customHeight="1">
      <c r="AU99" s="89"/>
      <c r="AV99" s="89"/>
      <c r="AW99" s="89"/>
      <c r="AX99" s="89"/>
      <c r="AY99" s="89"/>
      <c r="AZ99" s="13"/>
      <c r="BA99" s="13"/>
      <c r="BB99" s="13"/>
    </row>
    <row r="100" spans="47:55" ht="27.75" customHeight="1">
      <c r="AU100" s="7" t="s">
        <v>93</v>
      </c>
      <c r="AV100" s="7" t="s">
        <v>627</v>
      </c>
      <c r="AZ100" s="7" t="s">
        <v>628</v>
      </c>
      <c r="BA100" s="7"/>
      <c r="BB100" s="7"/>
      <c r="BC100" s="7"/>
    </row>
    <row r="101" spans="48:55" ht="27.75" customHeight="1">
      <c r="AV101" s="93" t="s">
        <v>95</v>
      </c>
      <c r="AW101" s="262" t="s">
        <v>579</v>
      </c>
      <c r="AX101" s="7" t="s">
        <v>377</v>
      </c>
      <c r="AZ101" s="93" t="s">
        <v>95</v>
      </c>
      <c r="BA101" s="262" t="s">
        <v>579</v>
      </c>
      <c r="BB101" s="7" t="s">
        <v>377</v>
      </c>
      <c r="BC101" s="7"/>
    </row>
    <row r="102" spans="49:55" ht="27.75" customHeight="1">
      <c r="AW102" s="7" t="s">
        <v>96</v>
      </c>
      <c r="AZ102" s="7"/>
      <c r="BA102" s="7" t="s">
        <v>96</v>
      </c>
      <c r="BB102" s="7"/>
      <c r="BC102" s="7"/>
    </row>
    <row r="103" spans="49:55" ht="27.75" customHeight="1">
      <c r="AW103" s="262">
        <f>IF(T25&gt;=41,"4",(IF(T25&gt;=21,"3",IF(T25&gt;=11,2,IF(T25&gt;=6,1,0)))))</f>
        <v>0</v>
      </c>
      <c r="AX103" s="262"/>
      <c r="AY103" s="7" t="s">
        <v>219</v>
      </c>
      <c r="AZ103" s="7"/>
      <c r="BA103" s="262">
        <f>IF(V25&gt;=41,"4",(IF(V25&gt;=21,"3",IF(V25&gt;=11,2,IF(V25&gt;=6,1,0)))))</f>
        <v>0</v>
      </c>
      <c r="BB103" s="262"/>
      <c r="BC103" s="7" t="s">
        <v>219</v>
      </c>
    </row>
    <row r="104" spans="49:55" ht="27.75" customHeight="1">
      <c r="AW104" s="7" t="s">
        <v>222</v>
      </c>
      <c r="AZ104" s="7"/>
      <c r="BA104" s="7" t="s">
        <v>222</v>
      </c>
      <c r="BB104" s="7"/>
      <c r="BC104" s="7"/>
    </row>
    <row r="105" spans="49:55" ht="27.75" customHeight="1">
      <c r="AW105" s="147" t="s">
        <v>629</v>
      </c>
      <c r="AX105" s="103" t="s">
        <v>97</v>
      </c>
      <c r="AY105" s="148"/>
      <c r="AZ105" s="7"/>
      <c r="BA105" s="147" t="s">
        <v>629</v>
      </c>
      <c r="BB105" s="103" t="s">
        <v>97</v>
      </c>
      <c r="BC105" s="148"/>
    </row>
    <row r="106" spans="49:55" ht="27.75" customHeight="1">
      <c r="AW106" s="147" t="s">
        <v>630</v>
      </c>
      <c r="AX106" s="103" t="s">
        <v>98</v>
      </c>
      <c r="AY106" s="148"/>
      <c r="AZ106" s="7"/>
      <c r="BA106" s="147" t="s">
        <v>630</v>
      </c>
      <c r="BB106" s="103" t="s">
        <v>98</v>
      </c>
      <c r="BC106" s="148"/>
    </row>
    <row r="107" spans="49:54" ht="27.75" customHeight="1">
      <c r="AW107" s="147" t="s">
        <v>631</v>
      </c>
      <c r="AX107" s="103" t="s">
        <v>634</v>
      </c>
      <c r="BA107" s="147" t="s">
        <v>631</v>
      </c>
      <c r="BB107" s="103" t="s">
        <v>634</v>
      </c>
    </row>
    <row r="108" spans="49:54" ht="27.75" customHeight="1">
      <c r="AW108" s="147" t="s">
        <v>632</v>
      </c>
      <c r="AX108" s="103" t="s">
        <v>635</v>
      </c>
      <c r="BA108" s="147" t="s">
        <v>632</v>
      </c>
      <c r="BB108" s="103" t="s">
        <v>635</v>
      </c>
    </row>
    <row r="109" spans="49:54" ht="27.75" customHeight="1">
      <c r="AW109" s="147" t="s">
        <v>633</v>
      </c>
      <c r="AX109" s="103" t="s">
        <v>636</v>
      </c>
      <c r="BA109" s="147" t="s">
        <v>633</v>
      </c>
      <c r="BB109" s="103" t="s">
        <v>636</v>
      </c>
    </row>
    <row r="110" spans="47:53" ht="27.75" customHeight="1">
      <c r="AU110" s="89" t="s">
        <v>263</v>
      </c>
      <c r="AV110" s="89" t="s">
        <v>204</v>
      </c>
      <c r="AW110" s="89"/>
      <c r="AY110" s="4"/>
      <c r="AZ110" s="13"/>
      <c r="BA110" s="13"/>
    </row>
    <row r="111" spans="48:51" ht="27.75" customHeight="1">
      <c r="AV111" s="93" t="s">
        <v>378</v>
      </c>
      <c r="AW111" s="263" t="s">
        <v>384</v>
      </c>
      <c r="AX111" s="264"/>
      <c r="AY111" s="95" t="s">
        <v>275</v>
      </c>
    </row>
    <row r="112" spans="48:51" ht="27.75" customHeight="1">
      <c r="AV112" s="93" t="s">
        <v>379</v>
      </c>
      <c r="AW112" s="265" t="s">
        <v>92</v>
      </c>
      <c r="AY112" s="95" t="s">
        <v>190</v>
      </c>
    </row>
    <row r="113" ht="27.75" customHeight="1"/>
    <row r="114" spans="48:51" ht="27.75" customHeight="1">
      <c r="AV114" s="93" t="s">
        <v>380</v>
      </c>
      <c r="AW114" s="263" t="s">
        <v>274</v>
      </c>
      <c r="AX114" s="264"/>
      <c r="AY114" s="95" t="s">
        <v>382</v>
      </c>
    </row>
    <row r="115" spans="48:51" ht="27.75" customHeight="1">
      <c r="AV115" s="93" t="s">
        <v>381</v>
      </c>
      <c r="AW115" s="265" t="s">
        <v>383</v>
      </c>
      <c r="AY115" s="95" t="s">
        <v>190</v>
      </c>
    </row>
    <row r="116" ht="27.75" customHeight="1"/>
    <row r="117" ht="27.75" customHeight="1">
      <c r="AV117" s="7" t="s">
        <v>637</v>
      </c>
    </row>
    <row r="118" ht="27.75" customHeight="1">
      <c r="AV118" s="7" t="s">
        <v>638</v>
      </c>
    </row>
    <row r="119" ht="27.75" customHeight="1">
      <c r="AV119" s="7" t="s">
        <v>639</v>
      </c>
    </row>
    <row r="120" ht="12">
      <c r="AV120" s="7" t="s">
        <v>640</v>
      </c>
    </row>
    <row r="121" ht="12">
      <c r="AV121" s="7" t="s">
        <v>641</v>
      </c>
    </row>
    <row r="122" ht="12">
      <c r="AV122" s="7" t="s">
        <v>797</v>
      </c>
    </row>
    <row r="123" ht="12">
      <c r="AV123" s="7" t="s">
        <v>642</v>
      </c>
    </row>
    <row r="124" ht="12">
      <c r="AV124" s="7" t="s">
        <v>643</v>
      </c>
    </row>
    <row r="125" ht="12">
      <c r="AV125" s="7" t="s">
        <v>644</v>
      </c>
    </row>
    <row r="126" ht="12">
      <c r="AV126" s="7" t="s">
        <v>645</v>
      </c>
    </row>
    <row r="127" ht="12">
      <c r="AV127" s="7" t="s">
        <v>646</v>
      </c>
    </row>
    <row r="128" ht="12">
      <c r="AV128" s="7" t="s">
        <v>647</v>
      </c>
    </row>
    <row r="129" ht="12">
      <c r="AV129" s="7" t="s">
        <v>648</v>
      </c>
    </row>
    <row r="130" ht="12">
      <c r="AV130" s="7" t="s">
        <v>649</v>
      </c>
    </row>
    <row r="131" ht="12">
      <c r="AV131" s="7" t="s">
        <v>650</v>
      </c>
    </row>
    <row r="132" ht="12">
      <c r="AV132" s="7" t="s">
        <v>651</v>
      </c>
    </row>
    <row r="133" ht="12">
      <c r="AV133" s="7" t="s">
        <v>652</v>
      </c>
    </row>
    <row r="134" ht="12">
      <c r="AV134" s="7" t="s">
        <v>653</v>
      </c>
    </row>
    <row r="135" ht="12">
      <c r="AV135" s="7" t="s">
        <v>654</v>
      </c>
    </row>
    <row r="136" ht="12">
      <c r="AV136" s="7" t="s">
        <v>655</v>
      </c>
    </row>
    <row r="137" ht="12">
      <c r="AV137" s="7" t="s">
        <v>656</v>
      </c>
    </row>
    <row r="138" ht="12">
      <c r="AV138" s="7" t="s">
        <v>807</v>
      </c>
    </row>
    <row r="139" ht="12">
      <c r="AV139" s="7" t="s">
        <v>657</v>
      </c>
    </row>
    <row r="140" ht="12">
      <c r="AV140" s="7" t="s">
        <v>658</v>
      </c>
    </row>
    <row r="141" ht="12">
      <c r="AV141" s="7" t="s">
        <v>659</v>
      </c>
    </row>
    <row r="142" ht="12">
      <c r="AV142" s="7" t="s">
        <v>660</v>
      </c>
    </row>
    <row r="143" ht="12">
      <c r="AV143" s="7" t="s">
        <v>661</v>
      </c>
    </row>
    <row r="144" ht="12">
      <c r="AV144" s="7" t="s">
        <v>662</v>
      </c>
    </row>
    <row r="145" ht="12">
      <c r="AV145" s="7" t="s">
        <v>663</v>
      </c>
    </row>
    <row r="146" ht="12">
      <c r="AV146" s="7" t="s">
        <v>664</v>
      </c>
    </row>
    <row r="147" ht="12">
      <c r="AV147" s="7" t="s">
        <v>665</v>
      </c>
    </row>
    <row r="148" ht="12">
      <c r="AV148" s="7" t="s">
        <v>798</v>
      </c>
    </row>
    <row r="149" ht="12">
      <c r="AV149" s="7" t="s">
        <v>667</v>
      </c>
    </row>
    <row r="150" ht="12">
      <c r="AV150" s="7" t="s">
        <v>668</v>
      </c>
    </row>
    <row r="151" ht="12">
      <c r="AV151" s="7" t="s">
        <v>669</v>
      </c>
    </row>
    <row r="152" ht="12">
      <c r="AV152" s="7" t="s">
        <v>670</v>
      </c>
    </row>
    <row r="153" ht="12">
      <c r="AV153" s="7" t="s">
        <v>671</v>
      </c>
    </row>
    <row r="154" ht="12">
      <c r="AV154" s="7" t="s">
        <v>799</v>
      </c>
    </row>
    <row r="155" ht="12">
      <c r="AV155" s="7" t="s">
        <v>672</v>
      </c>
    </row>
    <row r="156" ht="12">
      <c r="AV156" s="7" t="s">
        <v>673</v>
      </c>
    </row>
    <row r="157" ht="12">
      <c r="AV157" s="7" t="s">
        <v>674</v>
      </c>
    </row>
    <row r="158" ht="12">
      <c r="AV158" s="7" t="s">
        <v>675</v>
      </c>
    </row>
    <row r="159" ht="12">
      <c r="AV159" s="7" t="s">
        <v>676</v>
      </c>
    </row>
    <row r="160" ht="12">
      <c r="AV160" s="7" t="s">
        <v>677</v>
      </c>
    </row>
    <row r="161" ht="12">
      <c r="AV161" s="7" t="s">
        <v>678</v>
      </c>
    </row>
    <row r="162" ht="12">
      <c r="AV162" s="7" t="s">
        <v>679</v>
      </c>
    </row>
    <row r="163" ht="12">
      <c r="AV163" s="7" t="s">
        <v>680</v>
      </c>
    </row>
    <row r="164" ht="12">
      <c r="AV164" s="7" t="s">
        <v>681</v>
      </c>
    </row>
    <row r="165" ht="12">
      <c r="AV165" s="7" t="s">
        <v>682</v>
      </c>
    </row>
    <row r="166" ht="12">
      <c r="AV166" s="7" t="s">
        <v>800</v>
      </c>
    </row>
    <row r="167" ht="12">
      <c r="AV167" s="7" t="s">
        <v>806</v>
      </c>
    </row>
    <row r="168" ht="12">
      <c r="AV168" s="7" t="s">
        <v>683</v>
      </c>
    </row>
    <row r="169" ht="12">
      <c r="AV169" s="7" t="s">
        <v>684</v>
      </c>
    </row>
    <row r="170" ht="12">
      <c r="AV170" s="7" t="s">
        <v>685</v>
      </c>
    </row>
    <row r="171" ht="12">
      <c r="AV171" s="7" t="s">
        <v>801</v>
      </c>
    </row>
    <row r="172" ht="12">
      <c r="AV172" s="7" t="s">
        <v>686</v>
      </c>
    </row>
    <row r="173" ht="12">
      <c r="AV173" s="7" t="s">
        <v>687</v>
      </c>
    </row>
  </sheetData>
  <sheetProtection password="E856" sheet="1"/>
  <mergeCells count="235">
    <mergeCell ref="AH26:AI26"/>
    <mergeCell ref="AJ26:AK26"/>
    <mergeCell ref="AF27:AG27"/>
    <mergeCell ref="AH27:AK27"/>
    <mergeCell ref="Y26:Z26"/>
    <mergeCell ref="AA26:AB26"/>
    <mergeCell ref="Y27:Z27"/>
    <mergeCell ref="AA27:AD27"/>
    <mergeCell ref="AO19:AP19"/>
    <mergeCell ref="A20:B20"/>
    <mergeCell ref="D20:F20"/>
    <mergeCell ref="G20:U20"/>
    <mergeCell ref="A21:B21"/>
    <mergeCell ref="C21:F21"/>
    <mergeCell ref="G21:H21"/>
    <mergeCell ref="AF26:AG26"/>
    <mergeCell ref="I21:U21"/>
    <mergeCell ref="W21:X21"/>
    <mergeCell ref="Y21:AB21"/>
    <mergeCell ref="C19:E19"/>
    <mergeCell ref="F19:H19"/>
    <mergeCell ref="I19:J19"/>
    <mergeCell ref="K19:N19"/>
    <mergeCell ref="S19:T19"/>
    <mergeCell ref="W19:X19"/>
    <mergeCell ref="O19:R19"/>
    <mergeCell ref="B25:C25"/>
    <mergeCell ref="A14:B14"/>
    <mergeCell ref="D25:E25"/>
    <mergeCell ref="G25:H25"/>
    <mergeCell ref="AL1:AN2"/>
    <mergeCell ref="A8:C8"/>
    <mergeCell ref="I14:J14"/>
    <mergeCell ref="A7:C7"/>
    <mergeCell ref="R24:S24"/>
    <mergeCell ref="Y15:AB15"/>
    <mergeCell ref="AO1:AQ2"/>
    <mergeCell ref="AE13:AF13"/>
    <mergeCell ref="AM7:AQ7"/>
    <mergeCell ref="AE8:AG8"/>
    <mergeCell ref="AG13:AJ13"/>
    <mergeCell ref="AK13:AN13"/>
    <mergeCell ref="AE7:AG7"/>
    <mergeCell ref="AH7:AK7"/>
    <mergeCell ref="AH8:AK8"/>
    <mergeCell ref="AN6:AQ6"/>
    <mergeCell ref="A15:B15"/>
    <mergeCell ref="Y19:AA19"/>
    <mergeCell ref="AB19:AD19"/>
    <mergeCell ref="AC21:AD21"/>
    <mergeCell ref="C14:E14"/>
    <mergeCell ref="F14:H14"/>
    <mergeCell ref="K14:N14"/>
    <mergeCell ref="Z14:AB14"/>
    <mergeCell ref="S14:T14"/>
    <mergeCell ref="A19:B19"/>
    <mergeCell ref="T25:U25"/>
    <mergeCell ref="AO13:AP13"/>
    <mergeCell ref="W14:X14"/>
    <mergeCell ref="W15:X15"/>
    <mergeCell ref="AC15:AD15"/>
    <mergeCell ref="AE15:AQ15"/>
    <mergeCell ref="AC14:AQ14"/>
    <mergeCell ref="T24:U24"/>
    <mergeCell ref="V24:W24"/>
    <mergeCell ref="W20:X20"/>
    <mergeCell ref="L25:O25"/>
    <mergeCell ref="R25:S25"/>
    <mergeCell ref="L27:O27"/>
    <mergeCell ref="E36:G36"/>
    <mergeCell ref="L28:O28"/>
    <mergeCell ref="I29:K29"/>
    <mergeCell ref="L29:O29"/>
    <mergeCell ref="E34:F34"/>
    <mergeCell ref="J36:M36"/>
    <mergeCell ref="N36:P36"/>
    <mergeCell ref="R29:S29"/>
    <mergeCell ref="R28:S28"/>
    <mergeCell ref="T28:U28"/>
    <mergeCell ref="V28:W28"/>
    <mergeCell ref="T26:U26"/>
    <mergeCell ref="V26:W26"/>
    <mergeCell ref="T29:W29"/>
    <mergeCell ref="J34:L34"/>
    <mergeCell ref="B26:C26"/>
    <mergeCell ref="D7:U7"/>
    <mergeCell ref="D8:U8"/>
    <mergeCell ref="R27:S27"/>
    <mergeCell ref="T27:U27"/>
    <mergeCell ref="D26:E26"/>
    <mergeCell ref="G26:H26"/>
    <mergeCell ref="I26:J26"/>
    <mergeCell ref="R26:S26"/>
    <mergeCell ref="L26:O26"/>
    <mergeCell ref="E6:U6"/>
    <mergeCell ref="B28:C28"/>
    <mergeCell ref="D28:E28"/>
    <mergeCell ref="I28:J28"/>
    <mergeCell ref="G28:H28"/>
    <mergeCell ref="B27:C27"/>
    <mergeCell ref="D27:E27"/>
    <mergeCell ref="G27:H27"/>
    <mergeCell ref="I27:J27"/>
    <mergeCell ref="I25:J25"/>
    <mergeCell ref="A2:C2"/>
    <mergeCell ref="M3:O3"/>
    <mergeCell ref="P3:AJ3"/>
    <mergeCell ref="E2:F2"/>
    <mergeCell ref="M1:AH1"/>
    <mergeCell ref="AI1:AK2"/>
    <mergeCell ref="A1:J1"/>
    <mergeCell ref="G2:J2"/>
    <mergeCell ref="V25:W25"/>
    <mergeCell ref="A36:D36"/>
    <mergeCell ref="A34:D34"/>
    <mergeCell ref="V27:W27"/>
    <mergeCell ref="AB13:AD13"/>
    <mergeCell ref="Z20:AB20"/>
    <mergeCell ref="AC20:AQ20"/>
    <mergeCell ref="AE21:AQ21"/>
    <mergeCell ref="W13:X13"/>
    <mergeCell ref="AE19:AF19"/>
    <mergeCell ref="AG19:AJ19"/>
    <mergeCell ref="M34:O34"/>
    <mergeCell ref="Q34:S34"/>
    <mergeCell ref="T34:V34"/>
    <mergeCell ref="X34:Z34"/>
    <mergeCell ref="AA34:AC34"/>
    <mergeCell ref="AE34:AG34"/>
    <mergeCell ref="A16:B16"/>
    <mergeCell ref="D15:F15"/>
    <mergeCell ref="G15:U15"/>
    <mergeCell ref="I16:U16"/>
    <mergeCell ref="A13:B13"/>
    <mergeCell ref="C13:F13"/>
    <mergeCell ref="G13:U13"/>
    <mergeCell ref="C16:F16"/>
    <mergeCell ref="G16:H16"/>
    <mergeCell ref="O14:R14"/>
    <mergeCell ref="A39:H39"/>
    <mergeCell ref="L39:AQ39"/>
    <mergeCell ref="V41:X42"/>
    <mergeCell ref="AM41:AO42"/>
    <mergeCell ref="A45:U45"/>
    <mergeCell ref="W45:AQ45"/>
    <mergeCell ref="Y41:AK41"/>
    <mergeCell ref="Y42:AK42"/>
    <mergeCell ref="A47:U51"/>
    <mergeCell ref="W47:AQ51"/>
    <mergeCell ref="A54:B54"/>
    <mergeCell ref="C54:D54"/>
    <mergeCell ref="F54:J54"/>
    <mergeCell ref="K54:N54"/>
    <mergeCell ref="P54:T54"/>
    <mergeCell ref="W54:X54"/>
    <mergeCell ref="Y54:Z54"/>
    <mergeCell ref="AB54:AF54"/>
    <mergeCell ref="AG54:AJ54"/>
    <mergeCell ref="AL54:AP54"/>
    <mergeCell ref="A55:B56"/>
    <mergeCell ref="C55:U56"/>
    <mergeCell ref="W55:X56"/>
    <mergeCell ref="Y55:AQ56"/>
    <mergeCell ref="A58:B58"/>
    <mergeCell ref="C58:D58"/>
    <mergeCell ref="F58:J58"/>
    <mergeCell ref="K58:N58"/>
    <mergeCell ref="P58:T58"/>
    <mergeCell ref="W58:X58"/>
    <mergeCell ref="A62:U68"/>
    <mergeCell ref="W62:AQ68"/>
    <mergeCell ref="Y58:Z58"/>
    <mergeCell ref="AB58:AF58"/>
    <mergeCell ref="AG58:AJ58"/>
    <mergeCell ref="AL58:AP58"/>
    <mergeCell ref="A59:B60"/>
    <mergeCell ref="C59:U60"/>
    <mergeCell ref="W59:X60"/>
    <mergeCell ref="Y59:AQ60"/>
    <mergeCell ref="AH37:AJ37"/>
    <mergeCell ref="AL37:AN37"/>
    <mergeCell ref="AO37:AQ37"/>
    <mergeCell ref="A37:D37"/>
    <mergeCell ref="E37:F37"/>
    <mergeCell ref="J37:L37"/>
    <mergeCell ref="M37:O37"/>
    <mergeCell ref="Q37:S37"/>
    <mergeCell ref="T37:V37"/>
    <mergeCell ref="X37:Z37"/>
    <mergeCell ref="J38:L38"/>
    <mergeCell ref="M38:O38"/>
    <mergeCell ref="Q38:S38"/>
    <mergeCell ref="T38:V38"/>
    <mergeCell ref="J35:L35"/>
    <mergeCell ref="M35:O35"/>
    <mergeCell ref="Q35:S35"/>
    <mergeCell ref="T35:V35"/>
    <mergeCell ref="T36:AQ36"/>
    <mergeCell ref="AO35:AQ35"/>
    <mergeCell ref="X38:Z38"/>
    <mergeCell ref="AA38:AC38"/>
    <mergeCell ref="AE38:AG38"/>
    <mergeCell ref="AH38:AJ38"/>
    <mergeCell ref="AL38:AN38"/>
    <mergeCell ref="AO38:AQ38"/>
    <mergeCell ref="AA37:AC37"/>
    <mergeCell ref="AE37:AG37"/>
    <mergeCell ref="W5:AC8"/>
    <mergeCell ref="X35:Z35"/>
    <mergeCell ref="AA35:AC35"/>
    <mergeCell ref="AE35:AG35"/>
    <mergeCell ref="AA25:AB25"/>
    <mergeCell ref="AC25:AD25"/>
    <mergeCell ref="AA24:AB24"/>
    <mergeCell ref="AC24:AD24"/>
    <mergeCell ref="AH35:AJ35"/>
    <mergeCell ref="AL35:AN35"/>
    <mergeCell ref="AL34:AN34"/>
    <mergeCell ref="AO34:AQ34"/>
    <mergeCell ref="AH34:AJ34"/>
    <mergeCell ref="Y13:AA13"/>
    <mergeCell ref="AK19:AN19"/>
    <mergeCell ref="Y25:Z25"/>
    <mergeCell ref="AH24:AI24"/>
    <mergeCell ref="AJ24:AK24"/>
    <mergeCell ref="AC32:AP32"/>
    <mergeCell ref="AP9:AQ9"/>
    <mergeCell ref="AM9:AN9"/>
    <mergeCell ref="AP10:AQ10"/>
    <mergeCell ref="AM10:AN10"/>
    <mergeCell ref="AN8:AQ8"/>
    <mergeCell ref="AF25:AG25"/>
    <mergeCell ref="AH25:AI25"/>
    <mergeCell ref="AC26:AD26"/>
    <mergeCell ref="AJ25:AK25"/>
  </mergeCells>
  <conditionalFormatting sqref="A19:U21">
    <cfRule type="expression" priority="2" dxfId="11" stopIfTrue="1">
      <formula>$AH$7&lt;&gt;"○参加あり"</formula>
    </cfRule>
  </conditionalFormatting>
  <conditionalFormatting sqref="W19:AQ21">
    <cfRule type="expression" priority="1" dxfId="11" stopIfTrue="1">
      <formula>$AH$8&lt;&gt;"○参加あり"</formula>
    </cfRule>
  </conditionalFormatting>
  <dataValidations count="13">
    <dataValidation type="list" allowBlank="1" showInputMessage="1" sqref="AW101 BA101">
      <formula1>"○義務あり,×義務なし"</formula1>
    </dataValidation>
    <dataValidation allowBlank="1" showInputMessage="1" showErrorMessage="1" imeMode="off" sqref="D15 I21:U21 C16:F16 E36:G36 D20:F20 C21:F21 AE21:AQ21 Z20:AB20 Y21:AB21 Y15:AB15 Z14:AB14 AE15:AQ15 I16 L25:O29 G2 H25:H28 T25:W28 AH25:AK26 N36:P36 AA25:AD26 G25:G29"/>
    <dataValidation type="list" allowBlank="1" showInputMessage="1" showErrorMessage="1" imeMode="off" sqref="U14 AQ19 U19 AQ13">
      <formula1>"男,女"</formula1>
    </dataValidation>
    <dataValidation allowBlank="1" showInputMessage="1" showErrorMessage="1" imeMode="hiragana" sqref="A8 C14:H14 D8:U8 G20:U20 Y19:AD19 C19:H19 AL37 AO34 Y13:AD13 AC14:AQ14 G15 J34 Q34 M34 T34 X34 AE34 AA34 AH34 AL34 AC20:AQ20 T36:T37 AO37 J37 Q37 M37 X37 AE37 AA37 AH37"/>
    <dataValidation allowBlank="1" showInputMessage="1" showErrorMessage="1" imeMode="halfKatakana" sqref="K14:R14 AG19:AN19 K19:R19 AG13:AN13"/>
    <dataValidation allowBlank="1" showErrorMessage="1" imeMode="off" sqref="V7"/>
    <dataValidation allowBlank="1" showErrorMessage="1" imeMode="hiragana" sqref="V8"/>
    <dataValidation type="list" allowBlank="1" showInputMessage="1" showErrorMessage="1" imeMode="off" sqref="AH7:AK7">
      <formula1>$AX$84:$AY$84</formula1>
    </dataValidation>
    <dataValidation type="list" allowBlank="1" showInputMessage="1" showErrorMessage="1" imeMode="off" sqref="AH8:AK8">
      <formula1>$AX$85:$AY$85</formula1>
    </dataValidation>
    <dataValidation type="list" allowBlank="1" showInputMessage="1" showErrorMessage="1" imeMode="off" sqref="AM7:AQ7">
      <formula1>"第1種,第3種,第4種"</formula1>
    </dataValidation>
    <dataValidation type="list" allowBlank="1" showInputMessage="1" showErrorMessage="1" sqref="C54:D54 C58:D58 Y54:Z54 Y58:Z58">
      <formula1>"1,2,3,4"</formula1>
    </dataValidation>
    <dataValidation allowBlank="1" showInputMessage="1" showErrorMessage="1" imeMode="halfAlpha" sqref="AM9:AN9 AP9:AQ9"/>
    <dataValidation type="list" allowBlank="1" showInputMessage="1" showErrorMessage="1" imeMode="hiragana" sqref="D7:U7">
      <formula1>$AV$117:$AV$173</formula1>
    </dataValidation>
  </dataValidations>
  <hyperlinks>
    <hyperlink ref="AC32" r:id="rId1" display="https://forms.gle/U35jaF2zFjh7TNzy6"/>
  </hyperlink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3"/>
  <headerFooter>
    <oddHeader>&amp;L&amp;"ＭＳ ゴシック,標準"&amp;12&amp;D &amp;T&amp;R&amp;"ＭＳ ゴシック,標準"&amp;12&lt; &amp;P/&amp;N &gt;</oddHeader>
  </headerFooter>
  <rowBreaks count="1" manualBreakCount="1">
    <brk id="38" max="42" man="1"/>
  </rowBreaks>
  <drawing r:id="rId2"/>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Y115"/>
  <sheetViews>
    <sheetView view="pageBreakPreview" zoomScale="90" zoomScaleNormal="55" zoomScaleSheetLayoutView="90" workbookViewId="0" topLeftCell="H3">
      <selection activeCell="H3" sqref="H3:L3"/>
    </sheetView>
  </sheetViews>
  <sheetFormatPr defaultColWidth="9.140625" defaultRowHeight="15"/>
  <cols>
    <col min="1" max="1" width="10.8515625" style="65" hidden="1" customWidth="1"/>
    <col min="2" max="2" width="10.421875" style="65" hidden="1" customWidth="1"/>
    <col min="3" max="5" width="19.57421875" style="65" hidden="1" customWidth="1"/>
    <col min="6" max="6" width="20.421875" style="65" hidden="1" customWidth="1"/>
    <col min="7" max="7" width="22.421875" style="205" hidden="1" customWidth="1"/>
    <col min="8" max="8" width="5.57421875" style="65" customWidth="1"/>
    <col min="9" max="10" width="10.57421875" style="65" customWidth="1"/>
    <col min="11" max="12" width="12.57421875" style="65" customWidth="1"/>
    <col min="13" max="13" width="5.57421875" style="65" customWidth="1"/>
    <col min="14" max="14" width="10.57421875" style="65" hidden="1" customWidth="1"/>
    <col min="15" max="15" width="10.57421875" style="306" customWidth="1"/>
    <col min="16" max="18" width="10.57421875" style="65" hidden="1" customWidth="1"/>
    <col min="19" max="19" width="8.57421875" style="65" customWidth="1"/>
    <col min="20" max="20" width="22.8515625" style="65" customWidth="1"/>
    <col min="21" max="21" width="12.57421875" style="65" hidden="1" customWidth="1"/>
    <col min="22" max="22" width="8.57421875" style="65" hidden="1" customWidth="1"/>
    <col min="23" max="23" width="12.57421875" style="65" customWidth="1"/>
    <col min="24" max="24" width="5.57421875" style="65" customWidth="1"/>
    <col min="25" max="25" width="12.57421875" style="65" hidden="1" customWidth="1"/>
    <col min="26" max="32" width="10.57421875" style="65" customWidth="1"/>
    <col min="33" max="33" width="12.57421875" style="65" customWidth="1"/>
    <col min="34" max="34" width="25.140625" style="65" customWidth="1"/>
    <col min="35" max="35" width="35.57421875" style="65" customWidth="1"/>
    <col min="36" max="38" width="8.57421875" style="65" customWidth="1"/>
    <col min="39" max="41" width="5.57421875" style="65" hidden="1" customWidth="1"/>
    <col min="42" max="42" width="8.57421875" style="65" hidden="1" customWidth="1"/>
    <col min="43" max="48" width="16.57421875" style="65" hidden="1" customWidth="1"/>
    <col min="49" max="49" width="5.57421875" style="65" hidden="1" customWidth="1"/>
    <col min="50" max="75" width="5.57421875" style="65" customWidth="1"/>
    <col min="76" max="16384" width="9.00390625" style="65" customWidth="1"/>
  </cols>
  <sheetData>
    <row r="1" spans="1:48" s="78" customFormat="1" ht="24" customHeight="1" hidden="1">
      <c r="A1" s="82" t="s">
        <v>42</v>
      </c>
      <c r="B1" s="82" t="s">
        <v>42</v>
      </c>
      <c r="C1" s="82" t="s">
        <v>42</v>
      </c>
      <c r="D1" s="82" t="s">
        <v>42</v>
      </c>
      <c r="E1" s="82" t="s">
        <v>42</v>
      </c>
      <c r="F1" s="82" t="s">
        <v>42</v>
      </c>
      <c r="G1" s="196" t="s">
        <v>42</v>
      </c>
      <c r="H1" s="81" t="s">
        <v>43</v>
      </c>
      <c r="I1" s="81" t="s">
        <v>43</v>
      </c>
      <c r="J1" s="81" t="s">
        <v>43</v>
      </c>
      <c r="K1" s="81" t="s">
        <v>43</v>
      </c>
      <c r="L1" s="81" t="s">
        <v>43</v>
      </c>
      <c r="M1" s="81" t="s">
        <v>43</v>
      </c>
      <c r="O1" s="295" t="s">
        <v>44</v>
      </c>
      <c r="P1" s="82" t="s">
        <v>42</v>
      </c>
      <c r="Q1" s="82" t="s">
        <v>42</v>
      </c>
      <c r="R1" s="82" t="s">
        <v>42</v>
      </c>
      <c r="S1" s="81" t="s">
        <v>48</v>
      </c>
      <c r="T1" s="82"/>
      <c r="W1" s="81" t="s">
        <v>43</v>
      </c>
      <c r="X1" s="81" t="s">
        <v>43</v>
      </c>
      <c r="Y1" s="78" t="s">
        <v>44</v>
      </c>
      <c r="Z1" s="78" t="s">
        <v>44</v>
      </c>
      <c r="AA1" s="78" t="s">
        <v>44</v>
      </c>
      <c r="AC1" s="78" t="s">
        <v>44</v>
      </c>
      <c r="AD1" s="78" t="s">
        <v>44</v>
      </c>
      <c r="AF1" s="78" t="s">
        <v>44</v>
      </c>
      <c r="AG1" s="78" t="s">
        <v>49</v>
      </c>
      <c r="AH1" s="78" t="s">
        <v>44</v>
      </c>
      <c r="AI1" s="78" t="s">
        <v>44</v>
      </c>
      <c r="AJ1" s="78" t="s">
        <v>45</v>
      </c>
      <c r="AK1" s="78" t="s">
        <v>45</v>
      </c>
      <c r="AL1" s="78" t="s">
        <v>45</v>
      </c>
      <c r="AM1" s="81" t="s">
        <v>43</v>
      </c>
      <c r="AN1" s="81" t="s">
        <v>43</v>
      </c>
      <c r="AO1" s="81" t="s">
        <v>43</v>
      </c>
      <c r="AP1" s="82" t="s">
        <v>42</v>
      </c>
      <c r="AQ1" s="82" t="s">
        <v>42</v>
      </c>
      <c r="AR1" s="82" t="s">
        <v>42</v>
      </c>
      <c r="AS1" s="82" t="s">
        <v>42</v>
      </c>
      <c r="AT1" s="82" t="s">
        <v>42</v>
      </c>
      <c r="AU1" s="82" t="s">
        <v>42</v>
      </c>
      <c r="AV1" s="82" t="s">
        <v>42</v>
      </c>
    </row>
    <row r="2" spans="1:48" s="102" customFormat="1" ht="24" customHeight="1" hidden="1">
      <c r="A2" s="100" t="s">
        <v>339</v>
      </c>
      <c r="B2" s="100" t="s">
        <v>340</v>
      </c>
      <c r="C2" s="100" t="s">
        <v>341</v>
      </c>
      <c r="D2" s="100" t="s">
        <v>342</v>
      </c>
      <c r="E2" s="100" t="s">
        <v>343</v>
      </c>
      <c r="F2" s="100" t="s">
        <v>344</v>
      </c>
      <c r="G2" s="197" t="s">
        <v>345</v>
      </c>
      <c r="H2" s="101" t="s">
        <v>346</v>
      </c>
      <c r="I2" s="101" t="s">
        <v>347</v>
      </c>
      <c r="J2" s="101" t="s">
        <v>348</v>
      </c>
      <c r="K2" s="101" t="s">
        <v>349</v>
      </c>
      <c r="L2" s="101" t="s">
        <v>350</v>
      </c>
      <c r="M2" s="101" t="s">
        <v>351</v>
      </c>
      <c r="O2" s="296" t="s">
        <v>352</v>
      </c>
      <c r="P2" s="100" t="s">
        <v>353</v>
      </c>
      <c r="Q2" s="100" t="s">
        <v>354</v>
      </c>
      <c r="R2" s="100" t="s">
        <v>355</v>
      </c>
      <c r="S2" s="101" t="s">
        <v>356</v>
      </c>
      <c r="T2" s="100"/>
      <c r="W2" s="101" t="s">
        <v>248</v>
      </c>
      <c r="X2" s="101" t="s">
        <v>249</v>
      </c>
      <c r="Y2" s="102" t="s">
        <v>251</v>
      </c>
      <c r="Z2" s="102" t="s">
        <v>357</v>
      </c>
      <c r="AA2" s="102" t="s">
        <v>358</v>
      </c>
      <c r="AC2" s="102" t="s">
        <v>359</v>
      </c>
      <c r="AD2" s="102" t="s">
        <v>360</v>
      </c>
      <c r="AF2" s="102" t="s">
        <v>361</v>
      </c>
      <c r="AG2" s="102" t="s">
        <v>250</v>
      </c>
      <c r="AH2" s="102" t="s">
        <v>362</v>
      </c>
      <c r="AI2" s="102" t="s">
        <v>363</v>
      </c>
      <c r="AJ2" s="102" t="s">
        <v>252</v>
      </c>
      <c r="AK2" s="102" t="s">
        <v>364</v>
      </c>
      <c r="AL2" s="102" t="s">
        <v>365</v>
      </c>
      <c r="AM2" s="101" t="s">
        <v>366</v>
      </c>
      <c r="AN2" s="101" t="s">
        <v>367</v>
      </c>
      <c r="AO2" s="101" t="s">
        <v>368</v>
      </c>
      <c r="AP2" s="100" t="s">
        <v>369</v>
      </c>
      <c r="AQ2" s="100" t="s">
        <v>370</v>
      </c>
      <c r="AR2" s="100" t="s">
        <v>371</v>
      </c>
      <c r="AS2" s="100" t="s">
        <v>372</v>
      </c>
      <c r="AT2" s="100" t="s">
        <v>373</v>
      </c>
      <c r="AU2" s="100" t="s">
        <v>374</v>
      </c>
      <c r="AV2" s="100" t="s">
        <v>385</v>
      </c>
    </row>
    <row r="3" spans="1:38" s="49" customFormat="1" ht="24" customHeight="1">
      <c r="A3" s="46"/>
      <c r="B3" s="47"/>
      <c r="C3" s="47"/>
      <c r="D3" s="47"/>
      <c r="E3" s="47"/>
      <c r="F3" s="48"/>
      <c r="G3" s="198"/>
      <c r="H3" s="551" t="s">
        <v>400</v>
      </c>
      <c r="I3" s="551"/>
      <c r="J3" s="551"/>
      <c r="K3" s="551"/>
      <c r="L3" s="551"/>
      <c r="M3" s="48"/>
      <c r="N3" s="48"/>
      <c r="O3" s="297"/>
      <c r="P3" s="46"/>
      <c r="Q3" s="46"/>
      <c r="R3" s="46"/>
      <c r="S3" s="48"/>
      <c r="T3" s="46"/>
      <c r="U3" s="46"/>
      <c r="V3" s="47"/>
      <c r="X3" s="146"/>
      <c r="Y3" s="146"/>
      <c r="Z3" s="552">
        <f>'様式 A-3'!$D$7</f>
        <v>0</v>
      </c>
      <c r="AA3" s="552"/>
      <c r="AB3" s="552"/>
      <c r="AC3" s="552"/>
      <c r="AD3" s="552"/>
      <c r="AE3" s="224"/>
      <c r="AF3" s="282"/>
      <c r="AG3" s="146"/>
      <c r="AH3" s="549">
        <f>IF('様式 A-3'!$AL$1="","",'様式 A-3'!$AL$1)</f>
      </c>
      <c r="AI3" s="50" t="s">
        <v>30</v>
      </c>
      <c r="AJ3" s="51"/>
      <c r="AK3" s="51"/>
      <c r="AL3" s="51"/>
    </row>
    <row r="4" spans="1:42" s="49" customFormat="1" ht="24" customHeight="1">
      <c r="A4" s="52"/>
      <c r="B4" s="47"/>
      <c r="C4" s="47"/>
      <c r="D4" s="47"/>
      <c r="E4" s="53"/>
      <c r="F4" s="52"/>
      <c r="G4" s="198"/>
      <c r="H4" s="54" t="str">
        <f>'様式 A-3'!AV71</f>
        <v>第38回全日本学生ライフセービング選手権大会</v>
      </c>
      <c r="J4" s="52"/>
      <c r="K4" s="52"/>
      <c r="L4" s="52"/>
      <c r="M4" s="52"/>
      <c r="O4" s="298"/>
      <c r="P4" s="52"/>
      <c r="Q4" s="52"/>
      <c r="R4" s="52"/>
      <c r="S4" s="53"/>
      <c r="T4" s="52"/>
      <c r="U4" s="52"/>
      <c r="V4" s="47"/>
      <c r="Z4" s="552">
        <f>'様式 A-3'!$D$8</f>
        <v>0</v>
      </c>
      <c r="AA4" s="552"/>
      <c r="AB4" s="552"/>
      <c r="AC4" s="552"/>
      <c r="AD4" s="552"/>
      <c r="AF4" s="282"/>
      <c r="AH4" s="550"/>
      <c r="AI4" s="50" t="s">
        <v>22</v>
      </c>
      <c r="AJ4" s="53"/>
      <c r="AK4" s="53"/>
      <c r="AL4" s="53"/>
      <c r="AP4" s="49" t="s">
        <v>258</v>
      </c>
    </row>
    <row r="5" spans="1:42" s="55" customFormat="1" ht="24" customHeight="1">
      <c r="A5" s="49"/>
      <c r="B5" s="49"/>
      <c r="C5" s="49"/>
      <c r="D5" s="49"/>
      <c r="E5" s="49"/>
      <c r="F5" s="49"/>
      <c r="G5" s="199"/>
      <c r="H5" s="49"/>
      <c r="I5" s="49"/>
      <c r="J5" s="49"/>
      <c r="K5" s="49"/>
      <c r="L5" s="49"/>
      <c r="M5" s="49"/>
      <c r="N5" s="47"/>
      <c r="O5" s="299"/>
      <c r="P5" s="49"/>
      <c r="Q5" s="49"/>
      <c r="R5" s="49"/>
      <c r="S5" s="49"/>
      <c r="T5" s="49"/>
      <c r="U5" s="49"/>
      <c r="V5" s="47"/>
      <c r="W5" s="49"/>
      <c r="X5" s="49"/>
      <c r="Y5" s="231"/>
      <c r="Z5" s="174"/>
      <c r="AA5" s="174"/>
      <c r="AB5" s="174"/>
      <c r="AC5" s="174"/>
      <c r="AD5" s="174"/>
      <c r="AE5" s="174"/>
      <c r="AF5" s="174"/>
      <c r="AG5" s="49"/>
      <c r="AH5" s="174"/>
      <c r="AI5" s="174"/>
      <c r="AJ5" s="49"/>
      <c r="AK5" s="49"/>
      <c r="AL5" s="49"/>
      <c r="AP5" s="150" t="s">
        <v>392</v>
      </c>
    </row>
    <row r="6" spans="1:42" s="47" customFormat="1" ht="6" customHeight="1">
      <c r="A6" s="154"/>
      <c r="B6" s="154"/>
      <c r="C6" s="154"/>
      <c r="D6" s="154"/>
      <c r="E6" s="155"/>
      <c r="F6" s="154"/>
      <c r="G6" s="200"/>
      <c r="H6" s="154"/>
      <c r="I6" s="154"/>
      <c r="J6" s="154"/>
      <c r="K6" s="154"/>
      <c r="L6" s="154"/>
      <c r="M6" s="154"/>
      <c r="N6" s="155"/>
      <c r="O6" s="300"/>
      <c r="P6" s="154"/>
      <c r="Q6" s="154"/>
      <c r="R6" s="154"/>
      <c r="S6" s="155"/>
      <c r="T6" s="154"/>
      <c r="U6" s="154"/>
      <c r="V6" s="155"/>
      <c r="W6" s="154"/>
      <c r="X6" s="155"/>
      <c r="Z6" s="173"/>
      <c r="AA6" s="173"/>
      <c r="AB6" s="173"/>
      <c r="AC6" s="173"/>
      <c r="AD6" s="173"/>
      <c r="AE6" s="173"/>
      <c r="AF6" s="173"/>
      <c r="AG6" s="156"/>
      <c r="AH6" s="173"/>
      <c r="AI6" s="173"/>
      <c r="AJ6" s="155"/>
      <c r="AK6" s="155"/>
      <c r="AL6" s="155"/>
      <c r="AP6" s="151" t="s">
        <v>392</v>
      </c>
    </row>
    <row r="7" spans="1:38" ht="39.75" customHeight="1">
      <c r="A7" s="98" t="s">
        <v>286</v>
      </c>
      <c r="B7" s="98" t="s">
        <v>24</v>
      </c>
      <c r="C7" s="99" t="s">
        <v>25</v>
      </c>
      <c r="D7" s="99" t="s">
        <v>23</v>
      </c>
      <c r="E7" s="99" t="s">
        <v>19</v>
      </c>
      <c r="F7" s="99" t="s">
        <v>588</v>
      </c>
      <c r="G7" s="201" t="s">
        <v>583</v>
      </c>
      <c r="H7" s="105" t="s">
        <v>176</v>
      </c>
      <c r="I7" s="57" t="s">
        <v>46</v>
      </c>
      <c r="J7" s="58" t="s">
        <v>47</v>
      </c>
      <c r="K7" s="59" t="s">
        <v>287</v>
      </c>
      <c r="L7" s="60" t="s">
        <v>288</v>
      </c>
      <c r="M7" s="172" t="s">
        <v>0</v>
      </c>
      <c r="N7" s="61"/>
      <c r="O7" s="301" t="s">
        <v>623</v>
      </c>
      <c r="P7" s="56" t="s">
        <v>214</v>
      </c>
      <c r="Q7" s="56" t="s">
        <v>181</v>
      </c>
      <c r="R7" s="56" t="s">
        <v>215</v>
      </c>
      <c r="S7" s="62" t="s">
        <v>85</v>
      </c>
      <c r="T7" s="61" t="s">
        <v>698</v>
      </c>
      <c r="U7" s="62"/>
      <c r="V7" s="61"/>
      <c r="W7" s="61" t="s">
        <v>26</v>
      </c>
      <c r="X7" s="63" t="s">
        <v>1</v>
      </c>
      <c r="Y7" s="56"/>
      <c r="Z7" s="64" t="s">
        <v>568</v>
      </c>
      <c r="AA7" s="64" t="s">
        <v>569</v>
      </c>
      <c r="AB7" s="64" t="s">
        <v>785</v>
      </c>
      <c r="AC7" s="64" t="s">
        <v>570</v>
      </c>
      <c r="AD7" s="64" t="s">
        <v>571</v>
      </c>
      <c r="AE7" s="64" t="s">
        <v>572</v>
      </c>
      <c r="AF7" s="64" t="s">
        <v>786</v>
      </c>
      <c r="AG7" s="61" t="s">
        <v>605</v>
      </c>
      <c r="AH7" s="61" t="s">
        <v>607</v>
      </c>
      <c r="AI7" s="61" t="s">
        <v>612</v>
      </c>
      <c r="AJ7" s="56" t="s">
        <v>21</v>
      </c>
      <c r="AK7" s="56" t="s">
        <v>3</v>
      </c>
      <c r="AL7" s="56" t="s">
        <v>33</v>
      </c>
    </row>
    <row r="8" spans="1:38" s="80" customFormat="1" ht="24" customHeight="1">
      <c r="A8" s="123">
        <v>0</v>
      </c>
      <c r="B8" s="124" t="s">
        <v>253</v>
      </c>
      <c r="C8" s="125" t="str">
        <f aca="true" t="shared" si="0" ref="C8:C40">IF(I8="","",TRIM(I8&amp;"　"&amp;J8))</f>
        <v>東京　太郎</v>
      </c>
      <c r="D8" s="125" t="str">
        <f aca="true" t="shared" si="1" ref="D8:D40">IF(I8="","",ASC(TRIM(K8&amp;" "&amp;L8)))</f>
        <v>ﾄｳｷｮｳ ﾀﾛｳ</v>
      </c>
      <c r="E8" s="126" t="s">
        <v>422</v>
      </c>
      <c r="F8" s="127"/>
      <c r="G8" s="202" t="s">
        <v>233</v>
      </c>
      <c r="H8" s="124" t="s">
        <v>104</v>
      </c>
      <c r="I8" s="288" t="s">
        <v>209</v>
      </c>
      <c r="J8" s="289" t="s">
        <v>210</v>
      </c>
      <c r="K8" s="288" t="s">
        <v>34</v>
      </c>
      <c r="L8" s="289" t="s">
        <v>35</v>
      </c>
      <c r="M8" s="123" t="s">
        <v>29</v>
      </c>
      <c r="N8" s="290"/>
      <c r="O8" s="302" t="s">
        <v>624</v>
      </c>
      <c r="P8" s="123"/>
      <c r="Q8" s="123"/>
      <c r="R8" s="123"/>
      <c r="S8" s="123" t="s">
        <v>692</v>
      </c>
      <c r="T8" s="291" t="s">
        <v>702</v>
      </c>
      <c r="U8" s="123"/>
      <c r="V8" s="123"/>
      <c r="W8" s="292">
        <v>37500</v>
      </c>
      <c r="X8" s="123">
        <f>IF(W8="","",DATEDIF(W8,'様式 A-3'!$G$2,"Y"))</f>
        <v>21</v>
      </c>
      <c r="Y8" s="125"/>
      <c r="Z8" s="293">
        <v>1</v>
      </c>
      <c r="AA8" s="123"/>
      <c r="AB8" s="123"/>
      <c r="AC8" s="123">
        <v>1</v>
      </c>
      <c r="AD8" s="123"/>
      <c r="AE8" s="123"/>
      <c r="AF8" s="123"/>
      <c r="AG8" s="123" t="s">
        <v>2</v>
      </c>
      <c r="AH8" s="123" t="s">
        <v>610</v>
      </c>
      <c r="AI8" s="202"/>
      <c r="AJ8" s="123">
        <f>COUNTA(Z8:AI8)</f>
        <v>4</v>
      </c>
      <c r="AK8" s="123">
        <f aca="true" t="shared" si="2" ref="AK8:AK40">IF(AJ8&lt;=$AQ$107,AJ8,$AQ$107)</f>
        <v>2</v>
      </c>
      <c r="AL8" s="123">
        <f aca="true" t="shared" si="3" ref="AL8:AL40">IF(AJ8&lt;=$AQ$107,0,AJ8-$AQ$107)</f>
        <v>2</v>
      </c>
    </row>
    <row r="9" spans="1:38" s="80" customFormat="1" ht="24" customHeight="1">
      <c r="A9" s="123">
        <v>0</v>
      </c>
      <c r="B9" s="124" t="s">
        <v>253</v>
      </c>
      <c r="C9" s="125" t="str">
        <f t="shared" si="0"/>
        <v>品川　勇樹</v>
      </c>
      <c r="D9" s="125" t="str">
        <f t="shared" si="1"/>
        <v>ｼﾅｶﾞﾜ ﾕｳｷ</v>
      </c>
      <c r="E9" s="126" t="s">
        <v>422</v>
      </c>
      <c r="F9" s="127"/>
      <c r="G9" s="202" t="s">
        <v>233</v>
      </c>
      <c r="H9" s="124" t="s">
        <v>104</v>
      </c>
      <c r="I9" s="288" t="s">
        <v>205</v>
      </c>
      <c r="J9" s="289" t="s">
        <v>206</v>
      </c>
      <c r="K9" s="288" t="s">
        <v>207</v>
      </c>
      <c r="L9" s="289" t="s">
        <v>208</v>
      </c>
      <c r="M9" s="123" t="s">
        <v>29</v>
      </c>
      <c r="N9" s="124"/>
      <c r="O9" s="302" t="s">
        <v>625</v>
      </c>
      <c r="P9" s="123"/>
      <c r="Q9" s="123"/>
      <c r="R9" s="123"/>
      <c r="S9" s="123" t="s">
        <v>692</v>
      </c>
      <c r="T9" s="291" t="s">
        <v>810</v>
      </c>
      <c r="U9" s="123"/>
      <c r="V9" s="123"/>
      <c r="W9" s="292">
        <v>36651</v>
      </c>
      <c r="X9" s="123">
        <f>IF(W9="","",DATEDIF(W9,'様式 A-3'!$G$2,"Y"))</f>
        <v>23</v>
      </c>
      <c r="Y9" s="125"/>
      <c r="Z9" s="293"/>
      <c r="AA9" s="123"/>
      <c r="AB9" s="123"/>
      <c r="AC9" s="123"/>
      <c r="AD9" s="123">
        <v>1</v>
      </c>
      <c r="AE9" s="123"/>
      <c r="AF9" s="123">
        <v>1</v>
      </c>
      <c r="AG9" s="123" t="s">
        <v>2</v>
      </c>
      <c r="AH9" s="123" t="s">
        <v>611</v>
      </c>
      <c r="AI9" s="202"/>
      <c r="AJ9" s="123">
        <f>COUNTA(Z9:AI9)</f>
        <v>4</v>
      </c>
      <c r="AK9" s="123">
        <f t="shared" si="2"/>
        <v>2</v>
      </c>
      <c r="AL9" s="123">
        <f t="shared" si="3"/>
        <v>2</v>
      </c>
    </row>
    <row r="10" spans="1:38" ht="24" customHeight="1">
      <c r="A10" s="25">
        <f>IF('様式 A-3'!$AL$1="","",'様式 A-3'!$AL$1)</f>
      </c>
      <c r="B10" s="66"/>
      <c r="C10" s="67">
        <f t="shared" si="0"/>
      </c>
      <c r="D10" s="67">
        <f t="shared" si="1"/>
      </c>
      <c r="E10" s="30">
        <f>ASC('様式 A-3'!$D$7)</f>
      </c>
      <c r="F10" s="30">
        <f>'様式 A-3'!$D$8</f>
        <v>0</v>
      </c>
      <c r="G10" s="203" t="e">
        <f>'様式 WA-3（事務局作業用）'!$D$6</f>
        <v>#N/A</v>
      </c>
      <c r="H10" s="66" t="s">
        <v>105</v>
      </c>
      <c r="I10" s="44"/>
      <c r="J10" s="45"/>
      <c r="K10" s="44"/>
      <c r="L10" s="45"/>
      <c r="M10" s="25" t="s">
        <v>29</v>
      </c>
      <c r="N10" s="66"/>
      <c r="O10" s="303"/>
      <c r="P10" s="25"/>
      <c r="Q10" s="25"/>
      <c r="R10" s="25"/>
      <c r="S10" s="31"/>
      <c r="T10" s="23"/>
      <c r="U10" s="25"/>
      <c r="V10" s="25"/>
      <c r="W10" s="24"/>
      <c r="X10" s="25">
        <f>IF(W10="","",DATEDIF(W10,'様式 A-3'!$G$2,"Y"))</f>
      </c>
      <c r="Y10" s="25">
        <f aca="true" t="shared" si="4" ref="Y10:Y40">IF(AND(I10&lt;&gt;"",OR(J10="",K10="",L10="",N10="",O10="",S10="",W10="",AG10="")),"×情報不足","")</f>
      </c>
      <c r="Z10" s="23"/>
      <c r="AA10" s="23"/>
      <c r="AB10" s="23"/>
      <c r="AC10" s="23"/>
      <c r="AD10" s="23"/>
      <c r="AE10" s="23"/>
      <c r="AF10" s="23"/>
      <c r="AG10" s="23"/>
      <c r="AH10" s="23"/>
      <c r="AI10" s="222"/>
      <c r="AJ10" s="25">
        <f>COUNTA($Z10:$AF10)</f>
        <v>0</v>
      </c>
      <c r="AK10" s="68">
        <f t="shared" si="2"/>
        <v>0</v>
      </c>
      <c r="AL10" s="68">
        <f t="shared" si="3"/>
        <v>0</v>
      </c>
    </row>
    <row r="11" spans="1:38" ht="24" customHeight="1">
      <c r="A11" s="25">
        <f>IF('様式 A-3'!$AL$1="","",'様式 A-3'!$AL$1)</f>
      </c>
      <c r="B11" s="66"/>
      <c r="C11" s="67">
        <f t="shared" si="0"/>
      </c>
      <c r="D11" s="67">
        <f t="shared" si="1"/>
      </c>
      <c r="E11" s="30">
        <f>ASC('様式 A-3'!$D$7)</f>
      </c>
      <c r="F11" s="30">
        <f>'様式 A-3'!$D$8</f>
        <v>0</v>
      </c>
      <c r="G11" s="203" t="e">
        <f>'様式 WA-3（事務局作業用）'!$D$6</f>
        <v>#N/A</v>
      </c>
      <c r="H11" s="66" t="s">
        <v>106</v>
      </c>
      <c r="I11" s="44"/>
      <c r="J11" s="45"/>
      <c r="K11" s="44"/>
      <c r="L11" s="45"/>
      <c r="M11" s="25" t="s">
        <v>29</v>
      </c>
      <c r="N11" s="66"/>
      <c r="O11" s="303"/>
      <c r="P11" s="25"/>
      <c r="Q11" s="25"/>
      <c r="R11" s="25"/>
      <c r="S11" s="31"/>
      <c r="T11" s="23"/>
      <c r="U11" s="25"/>
      <c r="V11" s="25"/>
      <c r="W11" s="24"/>
      <c r="X11" s="25">
        <f>IF(W11="","",DATEDIF(W11,'様式 A-3'!$G$2,"Y"))</f>
      </c>
      <c r="Y11" s="25">
        <f t="shared" si="4"/>
      </c>
      <c r="Z11" s="23"/>
      <c r="AA11" s="23"/>
      <c r="AB11" s="23"/>
      <c r="AC11" s="23"/>
      <c r="AD11" s="23"/>
      <c r="AE11" s="23"/>
      <c r="AF11" s="23"/>
      <c r="AG11" s="23"/>
      <c r="AH11" s="23"/>
      <c r="AI11" s="222"/>
      <c r="AJ11" s="25">
        <f aca="true" t="shared" si="5" ref="AJ11:AJ82">COUNTA($Z11:$AF11)</f>
        <v>0</v>
      </c>
      <c r="AK11" s="68">
        <f t="shared" si="2"/>
        <v>0</v>
      </c>
      <c r="AL11" s="68">
        <f t="shared" si="3"/>
        <v>0</v>
      </c>
    </row>
    <row r="12" spans="1:38" ht="24" customHeight="1">
      <c r="A12" s="25">
        <f>IF('様式 A-3'!$AL$1="","",'様式 A-3'!$AL$1)</f>
      </c>
      <c r="B12" s="66"/>
      <c r="C12" s="67">
        <f t="shared" si="0"/>
      </c>
      <c r="D12" s="67">
        <f t="shared" si="1"/>
      </c>
      <c r="E12" s="30">
        <f>ASC('様式 A-3'!$D$7)</f>
      </c>
      <c r="F12" s="30">
        <f>'様式 A-3'!$D$8</f>
        <v>0</v>
      </c>
      <c r="G12" s="203" t="e">
        <f>'様式 WA-3（事務局作業用）'!$D$6</f>
        <v>#N/A</v>
      </c>
      <c r="H12" s="66" t="s">
        <v>107</v>
      </c>
      <c r="I12" s="44"/>
      <c r="J12" s="45"/>
      <c r="K12" s="44"/>
      <c r="L12" s="45"/>
      <c r="M12" s="25" t="s">
        <v>29</v>
      </c>
      <c r="N12" s="66"/>
      <c r="O12" s="303"/>
      <c r="P12" s="25"/>
      <c r="Q12" s="25"/>
      <c r="R12" s="25"/>
      <c r="S12" s="31"/>
      <c r="T12" s="23"/>
      <c r="U12" s="25"/>
      <c r="V12" s="25"/>
      <c r="W12" s="24"/>
      <c r="X12" s="25">
        <f>IF(W12="","",DATEDIF(W12,'様式 A-3'!$G$2,"Y"))</f>
      </c>
      <c r="Y12" s="25">
        <f t="shared" si="4"/>
      </c>
      <c r="Z12" s="23"/>
      <c r="AA12" s="23"/>
      <c r="AB12" s="23"/>
      <c r="AC12" s="23"/>
      <c r="AD12" s="23"/>
      <c r="AE12" s="23"/>
      <c r="AF12" s="23"/>
      <c r="AG12" s="23"/>
      <c r="AH12" s="23"/>
      <c r="AI12" s="222"/>
      <c r="AJ12" s="25">
        <f t="shared" si="5"/>
        <v>0</v>
      </c>
      <c r="AK12" s="68">
        <f t="shared" si="2"/>
        <v>0</v>
      </c>
      <c r="AL12" s="68">
        <f t="shared" si="3"/>
        <v>0</v>
      </c>
    </row>
    <row r="13" spans="1:38" ht="24" customHeight="1">
      <c r="A13" s="25">
        <f>IF('様式 A-3'!$AL$1="","",'様式 A-3'!$AL$1)</f>
      </c>
      <c r="B13" s="66"/>
      <c r="C13" s="67">
        <f t="shared" si="0"/>
      </c>
      <c r="D13" s="67">
        <f t="shared" si="1"/>
      </c>
      <c r="E13" s="30">
        <f>ASC('様式 A-3'!$D$7)</f>
      </c>
      <c r="F13" s="30">
        <f>'様式 A-3'!$D$8</f>
        <v>0</v>
      </c>
      <c r="G13" s="203" t="e">
        <f>'様式 WA-3（事務局作業用）'!$D$6</f>
        <v>#N/A</v>
      </c>
      <c r="H13" s="66" t="s">
        <v>108</v>
      </c>
      <c r="I13" s="44"/>
      <c r="J13" s="45"/>
      <c r="K13" s="44"/>
      <c r="L13" s="45"/>
      <c r="M13" s="25" t="s">
        <v>29</v>
      </c>
      <c r="N13" s="66"/>
      <c r="O13" s="303"/>
      <c r="P13" s="25"/>
      <c r="Q13" s="25"/>
      <c r="R13" s="25"/>
      <c r="S13" s="31"/>
      <c r="T13" s="23"/>
      <c r="U13" s="25"/>
      <c r="V13" s="25"/>
      <c r="W13" s="24"/>
      <c r="X13" s="25">
        <f>IF(W13="","",DATEDIF(W13,'様式 A-3'!$G$2,"Y"))</f>
      </c>
      <c r="Y13" s="25">
        <f t="shared" si="4"/>
      </c>
      <c r="Z13" s="23"/>
      <c r="AA13" s="23"/>
      <c r="AB13" s="23"/>
      <c r="AC13" s="23"/>
      <c r="AD13" s="23"/>
      <c r="AE13" s="23"/>
      <c r="AF13" s="23"/>
      <c r="AG13" s="23"/>
      <c r="AH13" s="23"/>
      <c r="AI13" s="222"/>
      <c r="AJ13" s="25">
        <f t="shared" si="5"/>
        <v>0</v>
      </c>
      <c r="AK13" s="68">
        <f t="shared" si="2"/>
        <v>0</v>
      </c>
      <c r="AL13" s="68">
        <f t="shared" si="3"/>
        <v>0</v>
      </c>
    </row>
    <row r="14" spans="1:38" ht="24" customHeight="1">
      <c r="A14" s="25">
        <f>IF('様式 A-3'!$AL$1="","",'様式 A-3'!$AL$1)</f>
      </c>
      <c r="B14" s="66"/>
      <c r="C14" s="67">
        <f t="shared" si="0"/>
      </c>
      <c r="D14" s="67">
        <f t="shared" si="1"/>
      </c>
      <c r="E14" s="30">
        <f>ASC('様式 A-3'!$D$7)</f>
      </c>
      <c r="F14" s="30">
        <f>'様式 A-3'!$D$8</f>
        <v>0</v>
      </c>
      <c r="G14" s="203" t="e">
        <f>'様式 WA-3（事務局作業用）'!$D$6</f>
        <v>#N/A</v>
      </c>
      <c r="H14" s="66" t="s">
        <v>109</v>
      </c>
      <c r="I14" s="44"/>
      <c r="J14" s="45"/>
      <c r="K14" s="44"/>
      <c r="L14" s="45"/>
      <c r="M14" s="25" t="s">
        <v>29</v>
      </c>
      <c r="N14" s="66"/>
      <c r="O14" s="303"/>
      <c r="P14" s="25"/>
      <c r="Q14" s="25"/>
      <c r="R14" s="25"/>
      <c r="S14" s="31"/>
      <c r="T14" s="23"/>
      <c r="U14" s="25"/>
      <c r="V14" s="25"/>
      <c r="W14" s="24"/>
      <c r="X14" s="25">
        <f>IF(W14="","",DATEDIF(W14,'様式 A-3'!$G$2,"Y"))</f>
      </c>
      <c r="Y14" s="25">
        <f t="shared" si="4"/>
      </c>
      <c r="Z14" s="23"/>
      <c r="AA14" s="23"/>
      <c r="AB14" s="23"/>
      <c r="AC14" s="23"/>
      <c r="AD14" s="23"/>
      <c r="AE14" s="23"/>
      <c r="AF14" s="23"/>
      <c r="AG14" s="23"/>
      <c r="AH14" s="23"/>
      <c r="AI14" s="222"/>
      <c r="AJ14" s="25">
        <f t="shared" si="5"/>
        <v>0</v>
      </c>
      <c r="AK14" s="68">
        <f t="shared" si="2"/>
        <v>0</v>
      </c>
      <c r="AL14" s="68">
        <f t="shared" si="3"/>
        <v>0</v>
      </c>
    </row>
    <row r="15" spans="1:38" ht="24" customHeight="1">
      <c r="A15" s="25">
        <f>IF('様式 A-3'!$AL$1="","",'様式 A-3'!$AL$1)</f>
      </c>
      <c r="B15" s="66"/>
      <c r="C15" s="67">
        <f t="shared" si="0"/>
      </c>
      <c r="D15" s="67">
        <f t="shared" si="1"/>
      </c>
      <c r="E15" s="30">
        <f>ASC('様式 A-3'!$D$7)</f>
      </c>
      <c r="F15" s="30">
        <f>'様式 A-3'!$D$8</f>
        <v>0</v>
      </c>
      <c r="G15" s="203" t="e">
        <f>'様式 WA-3（事務局作業用）'!$D$6</f>
        <v>#N/A</v>
      </c>
      <c r="H15" s="66" t="s">
        <v>110</v>
      </c>
      <c r="I15" s="44"/>
      <c r="J15" s="45"/>
      <c r="K15" s="44"/>
      <c r="L15" s="45"/>
      <c r="M15" s="25" t="s">
        <v>29</v>
      </c>
      <c r="N15" s="66"/>
      <c r="O15" s="303"/>
      <c r="P15" s="25"/>
      <c r="Q15" s="25"/>
      <c r="R15" s="25"/>
      <c r="S15" s="31"/>
      <c r="T15" s="23"/>
      <c r="U15" s="25"/>
      <c r="V15" s="25"/>
      <c r="W15" s="24"/>
      <c r="X15" s="25">
        <f>IF(W15="","",DATEDIF(W15,'様式 A-3'!$G$2,"Y"))</f>
      </c>
      <c r="Y15" s="25">
        <f t="shared" si="4"/>
      </c>
      <c r="Z15" s="23"/>
      <c r="AA15" s="23"/>
      <c r="AB15" s="23"/>
      <c r="AC15" s="23"/>
      <c r="AD15" s="23"/>
      <c r="AE15" s="23"/>
      <c r="AF15" s="23"/>
      <c r="AG15" s="23"/>
      <c r="AH15" s="23"/>
      <c r="AI15" s="222"/>
      <c r="AJ15" s="25">
        <f t="shared" si="5"/>
        <v>0</v>
      </c>
      <c r="AK15" s="68">
        <f t="shared" si="2"/>
        <v>0</v>
      </c>
      <c r="AL15" s="68">
        <f t="shared" si="3"/>
        <v>0</v>
      </c>
    </row>
    <row r="16" spans="1:38" ht="24" customHeight="1">
      <c r="A16" s="25">
        <f>IF('様式 A-3'!$AL$1="","",'様式 A-3'!$AL$1)</f>
      </c>
      <c r="B16" s="66"/>
      <c r="C16" s="67">
        <f t="shared" si="0"/>
      </c>
      <c r="D16" s="67">
        <f t="shared" si="1"/>
      </c>
      <c r="E16" s="30">
        <f>ASC('様式 A-3'!$D$7)</f>
      </c>
      <c r="F16" s="30">
        <f>'様式 A-3'!$D$8</f>
        <v>0</v>
      </c>
      <c r="G16" s="203" t="e">
        <f>'様式 WA-3（事務局作業用）'!$D$6</f>
        <v>#N/A</v>
      </c>
      <c r="H16" s="66" t="s">
        <v>111</v>
      </c>
      <c r="I16" s="44"/>
      <c r="J16" s="45"/>
      <c r="K16" s="44"/>
      <c r="L16" s="45"/>
      <c r="M16" s="25" t="s">
        <v>29</v>
      </c>
      <c r="N16" s="66"/>
      <c r="O16" s="303"/>
      <c r="P16" s="25"/>
      <c r="Q16" s="25"/>
      <c r="R16" s="25"/>
      <c r="S16" s="31"/>
      <c r="T16" s="23"/>
      <c r="U16" s="25"/>
      <c r="V16" s="25"/>
      <c r="W16" s="24"/>
      <c r="X16" s="25">
        <f>IF(W16="","",DATEDIF(W16,'様式 A-3'!$G$2,"Y"))</f>
      </c>
      <c r="Y16" s="25">
        <f t="shared" si="4"/>
      </c>
      <c r="Z16" s="23"/>
      <c r="AA16" s="23"/>
      <c r="AB16" s="23"/>
      <c r="AC16" s="23"/>
      <c r="AD16" s="23"/>
      <c r="AE16" s="23"/>
      <c r="AF16" s="23"/>
      <c r="AG16" s="23"/>
      <c r="AH16" s="23"/>
      <c r="AI16" s="222"/>
      <c r="AJ16" s="25">
        <f t="shared" si="5"/>
        <v>0</v>
      </c>
      <c r="AK16" s="68">
        <f t="shared" si="2"/>
        <v>0</v>
      </c>
      <c r="AL16" s="68">
        <f t="shared" si="3"/>
        <v>0</v>
      </c>
    </row>
    <row r="17" spans="1:38" ht="24" customHeight="1">
      <c r="A17" s="25">
        <f>IF('様式 A-3'!$AL$1="","",'様式 A-3'!$AL$1)</f>
      </c>
      <c r="B17" s="66"/>
      <c r="C17" s="67">
        <f t="shared" si="0"/>
      </c>
      <c r="D17" s="67">
        <f t="shared" si="1"/>
      </c>
      <c r="E17" s="30">
        <f>ASC('様式 A-3'!$D$7)</f>
      </c>
      <c r="F17" s="30">
        <f>'様式 A-3'!$D$8</f>
        <v>0</v>
      </c>
      <c r="G17" s="203" t="e">
        <f>'様式 WA-3（事務局作業用）'!$D$6</f>
        <v>#N/A</v>
      </c>
      <c r="H17" s="66" t="s">
        <v>112</v>
      </c>
      <c r="I17" s="44"/>
      <c r="J17" s="45"/>
      <c r="K17" s="44"/>
      <c r="L17" s="45"/>
      <c r="M17" s="25" t="s">
        <v>29</v>
      </c>
      <c r="N17" s="66"/>
      <c r="O17" s="303"/>
      <c r="P17" s="25"/>
      <c r="Q17" s="25"/>
      <c r="R17" s="25"/>
      <c r="S17" s="31"/>
      <c r="T17" s="23"/>
      <c r="U17" s="25"/>
      <c r="V17" s="25"/>
      <c r="W17" s="24"/>
      <c r="X17" s="25">
        <f>IF(W17="","",DATEDIF(W17,'様式 A-3'!$G$2,"Y"))</f>
      </c>
      <c r="Y17" s="25">
        <f t="shared" si="4"/>
      </c>
      <c r="Z17" s="23"/>
      <c r="AA17" s="23"/>
      <c r="AB17" s="23"/>
      <c r="AC17" s="23"/>
      <c r="AD17" s="23"/>
      <c r="AE17" s="23"/>
      <c r="AF17" s="23"/>
      <c r="AG17" s="23"/>
      <c r="AH17" s="23"/>
      <c r="AI17" s="222"/>
      <c r="AJ17" s="25">
        <f t="shared" si="5"/>
        <v>0</v>
      </c>
      <c r="AK17" s="68">
        <f t="shared" si="2"/>
        <v>0</v>
      </c>
      <c r="AL17" s="68">
        <f t="shared" si="3"/>
        <v>0</v>
      </c>
    </row>
    <row r="18" spans="1:38" ht="24" customHeight="1">
      <c r="A18" s="25">
        <f>IF('様式 A-3'!$AL$1="","",'様式 A-3'!$AL$1)</f>
      </c>
      <c r="B18" s="66"/>
      <c r="C18" s="67">
        <f t="shared" si="0"/>
      </c>
      <c r="D18" s="67">
        <f t="shared" si="1"/>
      </c>
      <c r="E18" s="30">
        <f>ASC('様式 A-3'!$D$7)</f>
      </c>
      <c r="F18" s="30">
        <f>'様式 A-3'!$D$8</f>
        <v>0</v>
      </c>
      <c r="G18" s="203" t="e">
        <f>'様式 WA-3（事務局作業用）'!$D$6</f>
        <v>#N/A</v>
      </c>
      <c r="H18" s="66" t="s">
        <v>113</v>
      </c>
      <c r="I18" s="44"/>
      <c r="J18" s="45"/>
      <c r="K18" s="44"/>
      <c r="L18" s="45"/>
      <c r="M18" s="25" t="s">
        <v>29</v>
      </c>
      <c r="N18" s="66"/>
      <c r="O18" s="303"/>
      <c r="P18" s="25"/>
      <c r="Q18" s="25"/>
      <c r="R18" s="25"/>
      <c r="S18" s="31"/>
      <c r="T18" s="23"/>
      <c r="U18" s="25"/>
      <c r="V18" s="25"/>
      <c r="W18" s="24"/>
      <c r="X18" s="25">
        <f>IF(W18="","",DATEDIF(W18,'様式 A-3'!$G$2,"Y"))</f>
      </c>
      <c r="Y18" s="25">
        <f t="shared" si="4"/>
      </c>
      <c r="Z18" s="23"/>
      <c r="AA18" s="23"/>
      <c r="AB18" s="23"/>
      <c r="AC18" s="23"/>
      <c r="AD18" s="23"/>
      <c r="AE18" s="23"/>
      <c r="AF18" s="23"/>
      <c r="AG18" s="23"/>
      <c r="AH18" s="23"/>
      <c r="AI18" s="222"/>
      <c r="AJ18" s="25">
        <f t="shared" si="5"/>
        <v>0</v>
      </c>
      <c r="AK18" s="68">
        <f t="shared" si="2"/>
        <v>0</v>
      </c>
      <c r="AL18" s="68">
        <f t="shared" si="3"/>
        <v>0</v>
      </c>
    </row>
    <row r="19" spans="1:38" ht="24" customHeight="1">
      <c r="A19" s="25">
        <f>IF('様式 A-3'!$AL$1="","",'様式 A-3'!$AL$1)</f>
      </c>
      <c r="B19" s="66"/>
      <c r="C19" s="67">
        <f t="shared" si="0"/>
      </c>
      <c r="D19" s="67">
        <f t="shared" si="1"/>
      </c>
      <c r="E19" s="30">
        <f>ASC('様式 A-3'!$D$7)</f>
      </c>
      <c r="F19" s="30">
        <f>'様式 A-3'!$D$8</f>
        <v>0</v>
      </c>
      <c r="G19" s="203" t="e">
        <f>'様式 WA-3（事務局作業用）'!$D$6</f>
        <v>#N/A</v>
      </c>
      <c r="H19" s="66" t="s">
        <v>114</v>
      </c>
      <c r="I19" s="44"/>
      <c r="J19" s="45"/>
      <c r="K19" s="44"/>
      <c r="L19" s="45"/>
      <c r="M19" s="25" t="s">
        <v>29</v>
      </c>
      <c r="N19" s="66"/>
      <c r="O19" s="303"/>
      <c r="P19" s="25"/>
      <c r="Q19" s="25"/>
      <c r="R19" s="25"/>
      <c r="S19" s="31"/>
      <c r="T19" s="23"/>
      <c r="U19" s="25"/>
      <c r="V19" s="25"/>
      <c r="W19" s="24"/>
      <c r="X19" s="25">
        <f>IF(W19="","",DATEDIF(W19,'様式 A-3'!$G$2,"Y"))</f>
      </c>
      <c r="Y19" s="25">
        <f t="shared" si="4"/>
      </c>
      <c r="Z19" s="23"/>
      <c r="AA19" s="23"/>
      <c r="AB19" s="23"/>
      <c r="AC19" s="23"/>
      <c r="AD19" s="23"/>
      <c r="AE19" s="23"/>
      <c r="AF19" s="23"/>
      <c r="AG19" s="23"/>
      <c r="AH19" s="23"/>
      <c r="AI19" s="222"/>
      <c r="AJ19" s="25">
        <f t="shared" si="5"/>
        <v>0</v>
      </c>
      <c r="AK19" s="68">
        <f t="shared" si="2"/>
        <v>0</v>
      </c>
      <c r="AL19" s="68">
        <f t="shared" si="3"/>
        <v>0</v>
      </c>
    </row>
    <row r="20" spans="1:38" ht="24" customHeight="1">
      <c r="A20" s="25">
        <f>IF('様式 A-3'!$AL$1="","",'様式 A-3'!$AL$1)</f>
      </c>
      <c r="B20" s="66"/>
      <c r="C20" s="67">
        <f t="shared" si="0"/>
      </c>
      <c r="D20" s="67">
        <f t="shared" si="1"/>
      </c>
      <c r="E20" s="30">
        <f>ASC('様式 A-3'!$D$7)</f>
      </c>
      <c r="F20" s="30">
        <f>'様式 A-3'!$D$8</f>
        <v>0</v>
      </c>
      <c r="G20" s="203" t="e">
        <f>'様式 WA-3（事務局作業用）'!$D$6</f>
        <v>#N/A</v>
      </c>
      <c r="H20" s="66" t="s">
        <v>115</v>
      </c>
      <c r="I20" s="44"/>
      <c r="J20" s="45"/>
      <c r="K20" s="44"/>
      <c r="L20" s="45"/>
      <c r="M20" s="25" t="s">
        <v>29</v>
      </c>
      <c r="N20" s="66"/>
      <c r="O20" s="303"/>
      <c r="P20" s="25"/>
      <c r="Q20" s="25"/>
      <c r="R20" s="25"/>
      <c r="S20" s="31"/>
      <c r="T20" s="23"/>
      <c r="U20" s="25"/>
      <c r="V20" s="25"/>
      <c r="W20" s="24"/>
      <c r="X20" s="25">
        <f>IF(W20="","",DATEDIF(W20,'様式 A-3'!$G$2,"Y"))</f>
      </c>
      <c r="Y20" s="25">
        <f t="shared" si="4"/>
      </c>
      <c r="Z20" s="23"/>
      <c r="AA20" s="23"/>
      <c r="AB20" s="23"/>
      <c r="AC20" s="23"/>
      <c r="AD20" s="23"/>
      <c r="AE20" s="23"/>
      <c r="AF20" s="23"/>
      <c r="AG20" s="23"/>
      <c r="AH20" s="23"/>
      <c r="AI20" s="222"/>
      <c r="AJ20" s="25">
        <f t="shared" si="5"/>
        <v>0</v>
      </c>
      <c r="AK20" s="68">
        <f t="shared" si="2"/>
        <v>0</v>
      </c>
      <c r="AL20" s="68">
        <f t="shared" si="3"/>
        <v>0</v>
      </c>
    </row>
    <row r="21" spans="1:38" ht="24" customHeight="1">
      <c r="A21" s="25">
        <f>IF('様式 A-3'!$AL$1="","",'様式 A-3'!$AL$1)</f>
      </c>
      <c r="B21" s="66"/>
      <c r="C21" s="67">
        <f t="shared" si="0"/>
      </c>
      <c r="D21" s="67">
        <f t="shared" si="1"/>
      </c>
      <c r="E21" s="30">
        <f>ASC('様式 A-3'!$D$7)</f>
      </c>
      <c r="F21" s="30">
        <f>'様式 A-3'!$D$8</f>
        <v>0</v>
      </c>
      <c r="G21" s="203" t="e">
        <f>'様式 WA-3（事務局作業用）'!$D$6</f>
        <v>#N/A</v>
      </c>
      <c r="H21" s="66" t="s">
        <v>116</v>
      </c>
      <c r="I21" s="44"/>
      <c r="J21" s="45"/>
      <c r="K21" s="44"/>
      <c r="L21" s="45"/>
      <c r="M21" s="25" t="s">
        <v>29</v>
      </c>
      <c r="N21" s="66"/>
      <c r="O21" s="303"/>
      <c r="P21" s="25"/>
      <c r="Q21" s="25"/>
      <c r="R21" s="25"/>
      <c r="S21" s="31"/>
      <c r="T21" s="23"/>
      <c r="U21" s="25"/>
      <c r="V21" s="25"/>
      <c r="W21" s="24"/>
      <c r="X21" s="25">
        <f>IF(W21="","",DATEDIF(W21,'様式 A-3'!$G$2,"Y"))</f>
      </c>
      <c r="Y21" s="25">
        <f t="shared" si="4"/>
      </c>
      <c r="Z21" s="23"/>
      <c r="AA21" s="23"/>
      <c r="AB21" s="23"/>
      <c r="AC21" s="23"/>
      <c r="AD21" s="23"/>
      <c r="AE21" s="23"/>
      <c r="AF21" s="23"/>
      <c r="AG21" s="23"/>
      <c r="AH21" s="23"/>
      <c r="AI21" s="222"/>
      <c r="AJ21" s="25">
        <f t="shared" si="5"/>
        <v>0</v>
      </c>
      <c r="AK21" s="68">
        <f t="shared" si="2"/>
        <v>0</v>
      </c>
      <c r="AL21" s="68">
        <f t="shared" si="3"/>
        <v>0</v>
      </c>
    </row>
    <row r="22" spans="1:38" ht="24" customHeight="1">
      <c r="A22" s="25">
        <f>IF('様式 A-3'!$AL$1="","",'様式 A-3'!$AL$1)</f>
      </c>
      <c r="B22" s="66"/>
      <c r="C22" s="67">
        <f t="shared" si="0"/>
      </c>
      <c r="D22" s="67">
        <f t="shared" si="1"/>
      </c>
      <c r="E22" s="30">
        <f>ASC('様式 A-3'!$D$7)</f>
      </c>
      <c r="F22" s="30">
        <f>'様式 A-3'!$D$8</f>
        <v>0</v>
      </c>
      <c r="G22" s="203" t="e">
        <f>'様式 WA-3（事務局作業用）'!$D$6</f>
        <v>#N/A</v>
      </c>
      <c r="H22" s="66" t="s">
        <v>117</v>
      </c>
      <c r="I22" s="44"/>
      <c r="J22" s="45"/>
      <c r="K22" s="44"/>
      <c r="L22" s="45"/>
      <c r="M22" s="25" t="s">
        <v>29</v>
      </c>
      <c r="N22" s="66"/>
      <c r="O22" s="303"/>
      <c r="P22" s="25"/>
      <c r="Q22" s="25"/>
      <c r="R22" s="25"/>
      <c r="S22" s="31"/>
      <c r="T22" s="23"/>
      <c r="U22" s="25"/>
      <c r="V22" s="25"/>
      <c r="W22" s="24"/>
      <c r="X22" s="25">
        <f>IF(W22="","",DATEDIF(W22,'様式 A-3'!$G$2,"Y"))</f>
      </c>
      <c r="Y22" s="25">
        <f t="shared" si="4"/>
      </c>
      <c r="Z22" s="23"/>
      <c r="AA22" s="23"/>
      <c r="AB22" s="23"/>
      <c r="AC22" s="23"/>
      <c r="AD22" s="23"/>
      <c r="AE22" s="23"/>
      <c r="AF22" s="23"/>
      <c r="AG22" s="23"/>
      <c r="AH22" s="23"/>
      <c r="AI22" s="222"/>
      <c r="AJ22" s="25">
        <f t="shared" si="5"/>
        <v>0</v>
      </c>
      <c r="AK22" s="68">
        <f t="shared" si="2"/>
        <v>0</v>
      </c>
      <c r="AL22" s="68">
        <f t="shared" si="3"/>
        <v>0</v>
      </c>
    </row>
    <row r="23" spans="1:38" ht="24" customHeight="1">
      <c r="A23" s="25">
        <f>IF('様式 A-3'!$AL$1="","",'様式 A-3'!$AL$1)</f>
      </c>
      <c r="B23" s="66"/>
      <c r="C23" s="67">
        <f t="shared" si="0"/>
      </c>
      <c r="D23" s="67">
        <f t="shared" si="1"/>
      </c>
      <c r="E23" s="30">
        <f>ASC('様式 A-3'!$D$7)</f>
      </c>
      <c r="F23" s="30">
        <f>'様式 A-3'!$D$8</f>
        <v>0</v>
      </c>
      <c r="G23" s="203" t="e">
        <f>'様式 WA-3（事務局作業用）'!$D$6</f>
        <v>#N/A</v>
      </c>
      <c r="H23" s="66" t="s">
        <v>118</v>
      </c>
      <c r="I23" s="44"/>
      <c r="J23" s="45"/>
      <c r="K23" s="44"/>
      <c r="L23" s="45"/>
      <c r="M23" s="25" t="s">
        <v>29</v>
      </c>
      <c r="N23" s="66"/>
      <c r="O23" s="303"/>
      <c r="P23" s="25"/>
      <c r="Q23" s="25"/>
      <c r="R23" s="25"/>
      <c r="S23" s="31"/>
      <c r="T23" s="23"/>
      <c r="U23" s="25"/>
      <c r="V23" s="25"/>
      <c r="W23" s="24"/>
      <c r="X23" s="25">
        <f>IF(W23="","",DATEDIF(W23,'様式 A-3'!$G$2,"Y"))</f>
      </c>
      <c r="Y23" s="25">
        <f t="shared" si="4"/>
      </c>
      <c r="Z23" s="23"/>
      <c r="AA23" s="23"/>
      <c r="AB23" s="23"/>
      <c r="AC23" s="23"/>
      <c r="AD23" s="23"/>
      <c r="AE23" s="23"/>
      <c r="AF23" s="23"/>
      <c r="AG23" s="23"/>
      <c r="AH23" s="23"/>
      <c r="AI23" s="222"/>
      <c r="AJ23" s="25">
        <f t="shared" si="5"/>
        <v>0</v>
      </c>
      <c r="AK23" s="68">
        <f t="shared" si="2"/>
        <v>0</v>
      </c>
      <c r="AL23" s="68">
        <f t="shared" si="3"/>
        <v>0</v>
      </c>
    </row>
    <row r="24" spans="1:38" ht="24" customHeight="1">
      <c r="A24" s="25">
        <f>IF('様式 A-3'!$AL$1="","",'様式 A-3'!$AL$1)</f>
      </c>
      <c r="B24" s="66"/>
      <c r="C24" s="67">
        <f t="shared" si="0"/>
      </c>
      <c r="D24" s="67">
        <f t="shared" si="1"/>
      </c>
      <c r="E24" s="30">
        <f>ASC('様式 A-3'!$D$7)</f>
      </c>
      <c r="F24" s="30">
        <f>'様式 A-3'!$D$8</f>
        <v>0</v>
      </c>
      <c r="G24" s="203" t="e">
        <f>'様式 WA-3（事務局作業用）'!$D$6</f>
        <v>#N/A</v>
      </c>
      <c r="H24" s="66" t="s">
        <v>119</v>
      </c>
      <c r="I24" s="44"/>
      <c r="J24" s="45"/>
      <c r="K24" s="44"/>
      <c r="L24" s="45"/>
      <c r="M24" s="25" t="s">
        <v>29</v>
      </c>
      <c r="N24" s="66"/>
      <c r="O24" s="303"/>
      <c r="P24" s="25"/>
      <c r="Q24" s="25"/>
      <c r="R24" s="25"/>
      <c r="S24" s="31"/>
      <c r="T24" s="23"/>
      <c r="U24" s="25"/>
      <c r="V24" s="25"/>
      <c r="W24" s="24"/>
      <c r="X24" s="25">
        <f>IF(W24="","",DATEDIF(W24,'様式 A-3'!$G$2,"Y"))</f>
      </c>
      <c r="Y24" s="25">
        <f t="shared" si="4"/>
      </c>
      <c r="Z24" s="23"/>
      <c r="AA24" s="23"/>
      <c r="AB24" s="23"/>
      <c r="AC24" s="23"/>
      <c r="AD24" s="23"/>
      <c r="AE24" s="23"/>
      <c r="AF24" s="23"/>
      <c r="AG24" s="23"/>
      <c r="AH24" s="23"/>
      <c r="AI24" s="222"/>
      <c r="AJ24" s="25">
        <f t="shared" si="5"/>
        <v>0</v>
      </c>
      <c r="AK24" s="68">
        <f t="shared" si="2"/>
        <v>0</v>
      </c>
      <c r="AL24" s="68">
        <f t="shared" si="3"/>
        <v>0</v>
      </c>
    </row>
    <row r="25" spans="1:38" ht="24" customHeight="1">
      <c r="A25" s="25">
        <f>IF('様式 A-3'!$AL$1="","",'様式 A-3'!$AL$1)</f>
      </c>
      <c r="B25" s="66"/>
      <c r="C25" s="67">
        <f t="shared" si="0"/>
      </c>
      <c r="D25" s="67">
        <f t="shared" si="1"/>
      </c>
      <c r="E25" s="30">
        <f>ASC('様式 A-3'!$D$7)</f>
      </c>
      <c r="F25" s="30">
        <f>'様式 A-3'!$D$8</f>
        <v>0</v>
      </c>
      <c r="G25" s="203" t="e">
        <f>'様式 WA-3（事務局作業用）'!$D$6</f>
        <v>#N/A</v>
      </c>
      <c r="H25" s="66" t="s">
        <v>120</v>
      </c>
      <c r="I25" s="44"/>
      <c r="J25" s="45"/>
      <c r="K25" s="44"/>
      <c r="L25" s="45"/>
      <c r="M25" s="25" t="s">
        <v>29</v>
      </c>
      <c r="N25" s="66"/>
      <c r="O25" s="303"/>
      <c r="P25" s="25"/>
      <c r="Q25" s="25"/>
      <c r="R25" s="25"/>
      <c r="S25" s="31"/>
      <c r="T25" s="23"/>
      <c r="U25" s="25"/>
      <c r="V25" s="25"/>
      <c r="W25" s="24"/>
      <c r="X25" s="25">
        <f>IF(W25="","",DATEDIF(W25,'様式 A-3'!$G$2,"Y"))</f>
      </c>
      <c r="Y25" s="25">
        <f t="shared" si="4"/>
      </c>
      <c r="Z25" s="23"/>
      <c r="AA25" s="23"/>
      <c r="AB25" s="23"/>
      <c r="AC25" s="23"/>
      <c r="AD25" s="23"/>
      <c r="AE25" s="23"/>
      <c r="AF25" s="23"/>
      <c r="AG25" s="23"/>
      <c r="AH25" s="23"/>
      <c r="AI25" s="222"/>
      <c r="AJ25" s="25">
        <f t="shared" si="5"/>
        <v>0</v>
      </c>
      <c r="AK25" s="68">
        <f t="shared" si="2"/>
        <v>0</v>
      </c>
      <c r="AL25" s="68">
        <f t="shared" si="3"/>
        <v>0</v>
      </c>
    </row>
    <row r="26" spans="1:38" ht="24" customHeight="1">
      <c r="A26" s="25">
        <f>IF('様式 A-3'!$AL$1="","",'様式 A-3'!$AL$1)</f>
      </c>
      <c r="B26" s="66"/>
      <c r="C26" s="67">
        <f t="shared" si="0"/>
      </c>
      <c r="D26" s="67">
        <f t="shared" si="1"/>
      </c>
      <c r="E26" s="30">
        <f>ASC('様式 A-3'!$D$7)</f>
      </c>
      <c r="F26" s="30">
        <f>'様式 A-3'!$D$8</f>
        <v>0</v>
      </c>
      <c r="G26" s="203" t="e">
        <f>'様式 WA-3（事務局作業用）'!$D$6</f>
        <v>#N/A</v>
      </c>
      <c r="H26" s="66" t="s">
        <v>121</v>
      </c>
      <c r="I26" s="44"/>
      <c r="J26" s="45"/>
      <c r="K26" s="44"/>
      <c r="L26" s="45"/>
      <c r="M26" s="25" t="s">
        <v>29</v>
      </c>
      <c r="N26" s="66"/>
      <c r="O26" s="303"/>
      <c r="P26" s="25"/>
      <c r="Q26" s="25"/>
      <c r="R26" s="25"/>
      <c r="S26" s="31"/>
      <c r="T26" s="23"/>
      <c r="U26" s="25"/>
      <c r="V26" s="25"/>
      <c r="W26" s="24"/>
      <c r="X26" s="25">
        <f>IF(W26="","",DATEDIF(W26,'様式 A-3'!$G$2,"Y"))</f>
      </c>
      <c r="Y26" s="25">
        <f t="shared" si="4"/>
      </c>
      <c r="Z26" s="23"/>
      <c r="AA26" s="23"/>
      <c r="AB26" s="23"/>
      <c r="AC26" s="23"/>
      <c r="AD26" s="23"/>
      <c r="AE26" s="23"/>
      <c r="AF26" s="23"/>
      <c r="AG26" s="23"/>
      <c r="AH26" s="23"/>
      <c r="AI26" s="222"/>
      <c r="AJ26" s="25">
        <f t="shared" si="5"/>
        <v>0</v>
      </c>
      <c r="AK26" s="68">
        <f t="shared" si="2"/>
        <v>0</v>
      </c>
      <c r="AL26" s="68">
        <f t="shared" si="3"/>
        <v>0</v>
      </c>
    </row>
    <row r="27" spans="1:38" ht="24" customHeight="1">
      <c r="A27" s="25">
        <f>IF('様式 A-3'!$AL$1="","",'様式 A-3'!$AL$1)</f>
      </c>
      <c r="B27" s="66"/>
      <c r="C27" s="67">
        <f t="shared" si="0"/>
      </c>
      <c r="D27" s="67">
        <f t="shared" si="1"/>
      </c>
      <c r="E27" s="30">
        <f>ASC('様式 A-3'!$D$7)</f>
      </c>
      <c r="F27" s="30">
        <f>'様式 A-3'!$D$8</f>
        <v>0</v>
      </c>
      <c r="G27" s="203" t="e">
        <f>'様式 WA-3（事務局作業用）'!$D$6</f>
        <v>#N/A</v>
      </c>
      <c r="H27" s="66" t="s">
        <v>122</v>
      </c>
      <c r="I27" s="44"/>
      <c r="J27" s="45"/>
      <c r="K27" s="44"/>
      <c r="L27" s="45"/>
      <c r="M27" s="25" t="s">
        <v>29</v>
      </c>
      <c r="N27" s="66"/>
      <c r="O27" s="303"/>
      <c r="P27" s="25"/>
      <c r="Q27" s="25"/>
      <c r="R27" s="25"/>
      <c r="S27" s="31"/>
      <c r="T27" s="23"/>
      <c r="U27" s="25"/>
      <c r="V27" s="25"/>
      <c r="W27" s="24"/>
      <c r="X27" s="25">
        <f>IF(W27="","",DATEDIF(W27,'様式 A-3'!$G$2,"Y"))</f>
      </c>
      <c r="Y27" s="25">
        <f t="shared" si="4"/>
      </c>
      <c r="Z27" s="23"/>
      <c r="AA27" s="23"/>
      <c r="AB27" s="23"/>
      <c r="AC27" s="23"/>
      <c r="AD27" s="23"/>
      <c r="AE27" s="23"/>
      <c r="AF27" s="23"/>
      <c r="AG27" s="23"/>
      <c r="AH27" s="23"/>
      <c r="AI27" s="222"/>
      <c r="AJ27" s="25">
        <f t="shared" si="5"/>
        <v>0</v>
      </c>
      <c r="AK27" s="68">
        <f t="shared" si="2"/>
        <v>0</v>
      </c>
      <c r="AL27" s="68">
        <f t="shared" si="3"/>
        <v>0</v>
      </c>
    </row>
    <row r="28" spans="1:38" ht="24" customHeight="1">
      <c r="A28" s="25">
        <f>IF('様式 A-3'!$AL$1="","",'様式 A-3'!$AL$1)</f>
      </c>
      <c r="B28" s="66"/>
      <c r="C28" s="67">
        <f t="shared" si="0"/>
      </c>
      <c r="D28" s="67">
        <f t="shared" si="1"/>
      </c>
      <c r="E28" s="30">
        <f>ASC('様式 A-3'!$D$7)</f>
      </c>
      <c r="F28" s="30">
        <f>'様式 A-3'!$D$8</f>
        <v>0</v>
      </c>
      <c r="G28" s="203" t="e">
        <f>'様式 WA-3（事務局作業用）'!$D$6</f>
        <v>#N/A</v>
      </c>
      <c r="H28" s="66" t="s">
        <v>123</v>
      </c>
      <c r="I28" s="44"/>
      <c r="J28" s="45"/>
      <c r="K28" s="44"/>
      <c r="L28" s="45"/>
      <c r="M28" s="25" t="s">
        <v>29</v>
      </c>
      <c r="N28" s="66"/>
      <c r="O28" s="303"/>
      <c r="P28" s="25"/>
      <c r="Q28" s="25"/>
      <c r="R28" s="25"/>
      <c r="S28" s="31"/>
      <c r="T28" s="23"/>
      <c r="U28" s="25"/>
      <c r="V28" s="25"/>
      <c r="W28" s="24"/>
      <c r="X28" s="25">
        <f>IF(W28="","",DATEDIF(W28,'様式 A-3'!$G$2,"Y"))</f>
      </c>
      <c r="Y28" s="25">
        <f t="shared" si="4"/>
      </c>
      <c r="Z28" s="23"/>
      <c r="AA28" s="23"/>
      <c r="AB28" s="23"/>
      <c r="AC28" s="23"/>
      <c r="AD28" s="23"/>
      <c r="AE28" s="23"/>
      <c r="AF28" s="23"/>
      <c r="AG28" s="23"/>
      <c r="AH28" s="23"/>
      <c r="AI28" s="222"/>
      <c r="AJ28" s="25">
        <f t="shared" si="5"/>
        <v>0</v>
      </c>
      <c r="AK28" s="68">
        <f t="shared" si="2"/>
        <v>0</v>
      </c>
      <c r="AL28" s="68">
        <f t="shared" si="3"/>
        <v>0</v>
      </c>
    </row>
    <row r="29" spans="1:38" ht="24" customHeight="1">
      <c r="A29" s="25">
        <f>IF('様式 A-3'!$AL$1="","",'様式 A-3'!$AL$1)</f>
      </c>
      <c r="B29" s="66"/>
      <c r="C29" s="67">
        <f t="shared" si="0"/>
      </c>
      <c r="D29" s="67">
        <f t="shared" si="1"/>
      </c>
      <c r="E29" s="30">
        <f>ASC('様式 A-3'!$D$7)</f>
      </c>
      <c r="F29" s="30">
        <f>'様式 A-3'!$D$8</f>
        <v>0</v>
      </c>
      <c r="G29" s="203" t="e">
        <f>'様式 WA-3（事務局作業用）'!$D$6</f>
        <v>#N/A</v>
      </c>
      <c r="H29" s="66" t="s">
        <v>124</v>
      </c>
      <c r="I29" s="44"/>
      <c r="J29" s="45"/>
      <c r="K29" s="44"/>
      <c r="L29" s="45"/>
      <c r="M29" s="25" t="s">
        <v>29</v>
      </c>
      <c r="N29" s="66"/>
      <c r="O29" s="303"/>
      <c r="P29" s="25"/>
      <c r="Q29" s="25"/>
      <c r="R29" s="25"/>
      <c r="S29" s="31"/>
      <c r="T29" s="23"/>
      <c r="U29" s="25"/>
      <c r="V29" s="25"/>
      <c r="W29" s="24"/>
      <c r="X29" s="25">
        <f>IF(W29="","",DATEDIF(W29,'様式 A-3'!$G$2,"Y"))</f>
      </c>
      <c r="Y29" s="25">
        <f t="shared" si="4"/>
      </c>
      <c r="Z29" s="23"/>
      <c r="AA29" s="23"/>
      <c r="AB29" s="23"/>
      <c r="AC29" s="23"/>
      <c r="AD29" s="23"/>
      <c r="AE29" s="23"/>
      <c r="AF29" s="23"/>
      <c r="AG29" s="23"/>
      <c r="AH29" s="23"/>
      <c r="AI29" s="222"/>
      <c r="AJ29" s="25">
        <f t="shared" si="5"/>
        <v>0</v>
      </c>
      <c r="AK29" s="68">
        <f t="shared" si="2"/>
        <v>0</v>
      </c>
      <c r="AL29" s="68">
        <f t="shared" si="3"/>
        <v>0</v>
      </c>
    </row>
    <row r="30" spans="1:38" ht="24" customHeight="1">
      <c r="A30" s="25">
        <f>IF('様式 A-3'!$AL$1="","",'様式 A-3'!$AL$1)</f>
      </c>
      <c r="B30" s="66"/>
      <c r="C30" s="67">
        <f t="shared" si="0"/>
      </c>
      <c r="D30" s="67">
        <f t="shared" si="1"/>
      </c>
      <c r="E30" s="30">
        <f>ASC('様式 A-3'!$D$7)</f>
      </c>
      <c r="F30" s="30">
        <f>'様式 A-3'!$D$8</f>
        <v>0</v>
      </c>
      <c r="G30" s="203" t="e">
        <f>'様式 WA-3（事務局作業用）'!$D$6</f>
        <v>#N/A</v>
      </c>
      <c r="H30" s="66" t="s">
        <v>125</v>
      </c>
      <c r="I30" s="44"/>
      <c r="J30" s="45"/>
      <c r="K30" s="44"/>
      <c r="L30" s="45"/>
      <c r="M30" s="25" t="s">
        <v>29</v>
      </c>
      <c r="N30" s="66"/>
      <c r="O30" s="303"/>
      <c r="P30" s="25"/>
      <c r="Q30" s="25"/>
      <c r="R30" s="25"/>
      <c r="S30" s="31"/>
      <c r="T30" s="23"/>
      <c r="U30" s="25"/>
      <c r="V30" s="25"/>
      <c r="W30" s="24"/>
      <c r="X30" s="25">
        <f>IF(W30="","",DATEDIF(W30,'様式 A-3'!$G$2,"Y"))</f>
      </c>
      <c r="Y30" s="25">
        <f t="shared" si="4"/>
      </c>
      <c r="Z30" s="23"/>
      <c r="AA30" s="23"/>
      <c r="AB30" s="23"/>
      <c r="AC30" s="23"/>
      <c r="AD30" s="23"/>
      <c r="AE30" s="23"/>
      <c r="AF30" s="23"/>
      <c r="AG30" s="23"/>
      <c r="AH30" s="23"/>
      <c r="AI30" s="222"/>
      <c r="AJ30" s="25">
        <f t="shared" si="5"/>
        <v>0</v>
      </c>
      <c r="AK30" s="68">
        <f t="shared" si="2"/>
        <v>0</v>
      </c>
      <c r="AL30" s="68">
        <f t="shared" si="3"/>
        <v>0</v>
      </c>
    </row>
    <row r="31" spans="1:38" ht="24" customHeight="1">
      <c r="A31" s="25">
        <f>IF('様式 A-3'!$AL$1="","",'様式 A-3'!$AL$1)</f>
      </c>
      <c r="B31" s="66"/>
      <c r="C31" s="67">
        <f t="shared" si="0"/>
      </c>
      <c r="D31" s="67">
        <f t="shared" si="1"/>
      </c>
      <c r="E31" s="30">
        <f>ASC('様式 A-3'!$D$7)</f>
      </c>
      <c r="F31" s="30">
        <f>'様式 A-3'!$D$8</f>
        <v>0</v>
      </c>
      <c r="G31" s="203" t="e">
        <f>'様式 WA-3（事務局作業用）'!$D$6</f>
        <v>#N/A</v>
      </c>
      <c r="H31" s="66" t="s">
        <v>126</v>
      </c>
      <c r="I31" s="44"/>
      <c r="J31" s="45"/>
      <c r="K31" s="44"/>
      <c r="L31" s="45"/>
      <c r="M31" s="25" t="s">
        <v>29</v>
      </c>
      <c r="N31" s="66"/>
      <c r="O31" s="303"/>
      <c r="P31" s="25"/>
      <c r="Q31" s="25"/>
      <c r="R31" s="25"/>
      <c r="S31" s="31"/>
      <c r="T31" s="23"/>
      <c r="U31" s="25"/>
      <c r="V31" s="25"/>
      <c r="W31" s="24"/>
      <c r="X31" s="25">
        <f>IF(W31="","",DATEDIF(W31,'様式 A-3'!$G$2,"Y"))</f>
      </c>
      <c r="Y31" s="25">
        <f t="shared" si="4"/>
      </c>
      <c r="Z31" s="23"/>
      <c r="AA31" s="23"/>
      <c r="AB31" s="23"/>
      <c r="AC31" s="23"/>
      <c r="AD31" s="23"/>
      <c r="AE31" s="23"/>
      <c r="AF31" s="23"/>
      <c r="AG31" s="23"/>
      <c r="AH31" s="23"/>
      <c r="AI31" s="222"/>
      <c r="AJ31" s="25">
        <f t="shared" si="5"/>
        <v>0</v>
      </c>
      <c r="AK31" s="68">
        <f t="shared" si="2"/>
        <v>0</v>
      </c>
      <c r="AL31" s="68">
        <f t="shared" si="3"/>
        <v>0</v>
      </c>
    </row>
    <row r="32" spans="1:38" ht="24" customHeight="1">
      <c r="A32" s="25">
        <f>IF('様式 A-3'!$AL$1="","",'様式 A-3'!$AL$1)</f>
      </c>
      <c r="B32" s="66"/>
      <c r="C32" s="67">
        <f t="shared" si="0"/>
      </c>
      <c r="D32" s="67">
        <f t="shared" si="1"/>
      </c>
      <c r="E32" s="30">
        <f>ASC('様式 A-3'!$D$7)</f>
      </c>
      <c r="F32" s="30">
        <f>'様式 A-3'!$D$8</f>
        <v>0</v>
      </c>
      <c r="G32" s="203" t="e">
        <f>'様式 WA-3（事務局作業用）'!$D$6</f>
        <v>#N/A</v>
      </c>
      <c r="H32" s="66" t="s">
        <v>127</v>
      </c>
      <c r="I32" s="44"/>
      <c r="J32" s="45"/>
      <c r="K32" s="44"/>
      <c r="L32" s="45"/>
      <c r="M32" s="25" t="s">
        <v>29</v>
      </c>
      <c r="N32" s="66"/>
      <c r="O32" s="303"/>
      <c r="P32" s="25"/>
      <c r="Q32" s="25"/>
      <c r="R32" s="25"/>
      <c r="S32" s="31"/>
      <c r="T32" s="23"/>
      <c r="U32" s="25"/>
      <c r="V32" s="25"/>
      <c r="W32" s="24"/>
      <c r="X32" s="25">
        <f>IF(W32="","",DATEDIF(W32,'様式 A-3'!$G$2,"Y"))</f>
      </c>
      <c r="Y32" s="25">
        <f t="shared" si="4"/>
      </c>
      <c r="Z32" s="23"/>
      <c r="AA32" s="23"/>
      <c r="AB32" s="23"/>
      <c r="AC32" s="23"/>
      <c r="AD32" s="23"/>
      <c r="AE32" s="23"/>
      <c r="AF32" s="23"/>
      <c r="AG32" s="23"/>
      <c r="AH32" s="23"/>
      <c r="AI32" s="222"/>
      <c r="AJ32" s="25">
        <f t="shared" si="5"/>
        <v>0</v>
      </c>
      <c r="AK32" s="68">
        <f t="shared" si="2"/>
        <v>0</v>
      </c>
      <c r="AL32" s="68">
        <f t="shared" si="3"/>
        <v>0</v>
      </c>
    </row>
    <row r="33" spans="1:38" ht="24" customHeight="1">
      <c r="A33" s="25">
        <f>IF('様式 A-3'!$AL$1="","",'様式 A-3'!$AL$1)</f>
      </c>
      <c r="B33" s="66"/>
      <c r="C33" s="67">
        <f t="shared" si="0"/>
      </c>
      <c r="D33" s="67">
        <f t="shared" si="1"/>
      </c>
      <c r="E33" s="30">
        <f>ASC('様式 A-3'!$D$7)</f>
      </c>
      <c r="F33" s="30">
        <f>'様式 A-3'!$D$8</f>
        <v>0</v>
      </c>
      <c r="G33" s="203" t="e">
        <f>'様式 WA-3（事務局作業用）'!$D$6</f>
        <v>#N/A</v>
      </c>
      <c r="H33" s="66" t="s">
        <v>128</v>
      </c>
      <c r="I33" s="44"/>
      <c r="J33" s="45"/>
      <c r="K33" s="44"/>
      <c r="L33" s="45"/>
      <c r="M33" s="25" t="s">
        <v>29</v>
      </c>
      <c r="N33" s="66"/>
      <c r="O33" s="303"/>
      <c r="P33" s="25"/>
      <c r="Q33" s="25"/>
      <c r="R33" s="25"/>
      <c r="S33" s="31"/>
      <c r="T33" s="23"/>
      <c r="U33" s="25"/>
      <c r="V33" s="25"/>
      <c r="W33" s="24"/>
      <c r="X33" s="25">
        <f>IF(W33="","",DATEDIF(W33,'様式 A-3'!$G$2,"Y"))</f>
      </c>
      <c r="Y33" s="25">
        <f t="shared" si="4"/>
      </c>
      <c r="Z33" s="23"/>
      <c r="AA33" s="23"/>
      <c r="AB33" s="23"/>
      <c r="AC33" s="23"/>
      <c r="AD33" s="23"/>
      <c r="AE33" s="23"/>
      <c r="AF33" s="23"/>
      <c r="AG33" s="23"/>
      <c r="AH33" s="23"/>
      <c r="AI33" s="222"/>
      <c r="AJ33" s="25">
        <f t="shared" si="5"/>
        <v>0</v>
      </c>
      <c r="AK33" s="68">
        <f t="shared" si="2"/>
        <v>0</v>
      </c>
      <c r="AL33" s="68">
        <f t="shared" si="3"/>
        <v>0</v>
      </c>
    </row>
    <row r="34" spans="1:38" ht="24" customHeight="1">
      <c r="A34" s="25">
        <f>IF('様式 A-3'!$AL$1="","",'様式 A-3'!$AL$1)</f>
      </c>
      <c r="B34" s="66"/>
      <c r="C34" s="67">
        <f t="shared" si="0"/>
      </c>
      <c r="D34" s="67">
        <f t="shared" si="1"/>
      </c>
      <c r="E34" s="30">
        <f>ASC('様式 A-3'!$D$7)</f>
      </c>
      <c r="F34" s="30">
        <f>'様式 A-3'!$D$8</f>
        <v>0</v>
      </c>
      <c r="G34" s="203" t="e">
        <f>'様式 WA-3（事務局作業用）'!$D$6</f>
        <v>#N/A</v>
      </c>
      <c r="H34" s="66" t="s">
        <v>129</v>
      </c>
      <c r="I34" s="44"/>
      <c r="J34" s="45"/>
      <c r="K34" s="44"/>
      <c r="L34" s="45"/>
      <c r="M34" s="25" t="s">
        <v>29</v>
      </c>
      <c r="N34" s="66"/>
      <c r="O34" s="303"/>
      <c r="P34" s="25"/>
      <c r="Q34" s="25"/>
      <c r="R34" s="25"/>
      <c r="S34" s="31"/>
      <c r="T34" s="23"/>
      <c r="U34" s="25"/>
      <c r="V34" s="25"/>
      <c r="W34" s="24"/>
      <c r="X34" s="25">
        <f>IF(W34="","",DATEDIF(W34,'様式 A-3'!$G$2,"Y"))</f>
      </c>
      <c r="Y34" s="25">
        <f t="shared" si="4"/>
      </c>
      <c r="Z34" s="23"/>
      <c r="AA34" s="23"/>
      <c r="AB34" s="23"/>
      <c r="AC34" s="23"/>
      <c r="AD34" s="23"/>
      <c r="AE34" s="23"/>
      <c r="AF34" s="23"/>
      <c r="AG34" s="23"/>
      <c r="AH34" s="23"/>
      <c r="AI34" s="222"/>
      <c r="AJ34" s="25">
        <f t="shared" si="5"/>
        <v>0</v>
      </c>
      <c r="AK34" s="68">
        <f t="shared" si="2"/>
        <v>0</v>
      </c>
      <c r="AL34" s="68">
        <f t="shared" si="3"/>
        <v>0</v>
      </c>
    </row>
    <row r="35" spans="1:38" ht="24" customHeight="1">
      <c r="A35" s="25">
        <f>IF('様式 A-3'!$AL$1="","",'様式 A-3'!$AL$1)</f>
      </c>
      <c r="B35" s="66"/>
      <c r="C35" s="67">
        <f t="shared" si="0"/>
      </c>
      <c r="D35" s="67">
        <f t="shared" si="1"/>
      </c>
      <c r="E35" s="30">
        <f>ASC('様式 A-3'!$D$7)</f>
      </c>
      <c r="F35" s="30">
        <f>'様式 A-3'!$D$8</f>
        <v>0</v>
      </c>
      <c r="G35" s="203" t="e">
        <f>'様式 WA-3（事務局作業用）'!$D$6</f>
        <v>#N/A</v>
      </c>
      <c r="H35" s="66" t="s">
        <v>130</v>
      </c>
      <c r="I35" s="44"/>
      <c r="J35" s="45"/>
      <c r="K35" s="44"/>
      <c r="L35" s="45"/>
      <c r="M35" s="25" t="s">
        <v>29</v>
      </c>
      <c r="N35" s="66"/>
      <c r="O35" s="303"/>
      <c r="P35" s="25"/>
      <c r="Q35" s="25"/>
      <c r="R35" s="25"/>
      <c r="S35" s="31"/>
      <c r="T35" s="23"/>
      <c r="U35" s="25"/>
      <c r="V35" s="25"/>
      <c r="W35" s="24"/>
      <c r="X35" s="25">
        <f>IF(W35="","",DATEDIF(W35,'様式 A-3'!$G$2,"Y"))</f>
      </c>
      <c r="Y35" s="25">
        <f t="shared" si="4"/>
      </c>
      <c r="Z35" s="23"/>
      <c r="AA35" s="23"/>
      <c r="AB35" s="23"/>
      <c r="AC35" s="23"/>
      <c r="AD35" s="23"/>
      <c r="AE35" s="23"/>
      <c r="AF35" s="23"/>
      <c r="AG35" s="23"/>
      <c r="AH35" s="23"/>
      <c r="AI35" s="222"/>
      <c r="AJ35" s="25">
        <f t="shared" si="5"/>
        <v>0</v>
      </c>
      <c r="AK35" s="68">
        <f t="shared" si="2"/>
        <v>0</v>
      </c>
      <c r="AL35" s="68">
        <f t="shared" si="3"/>
        <v>0</v>
      </c>
    </row>
    <row r="36" spans="1:38" ht="24" customHeight="1">
      <c r="A36" s="25">
        <f>IF('様式 A-3'!$AL$1="","",'様式 A-3'!$AL$1)</f>
      </c>
      <c r="B36" s="66"/>
      <c r="C36" s="67">
        <f t="shared" si="0"/>
      </c>
      <c r="D36" s="67">
        <f t="shared" si="1"/>
      </c>
      <c r="E36" s="30">
        <f>ASC('様式 A-3'!$D$7)</f>
      </c>
      <c r="F36" s="30">
        <f>'様式 A-3'!$D$8</f>
        <v>0</v>
      </c>
      <c r="G36" s="203" t="e">
        <f>'様式 WA-3（事務局作業用）'!$D$6</f>
        <v>#N/A</v>
      </c>
      <c r="H36" s="66" t="s">
        <v>131</v>
      </c>
      <c r="I36" s="44"/>
      <c r="J36" s="45"/>
      <c r="K36" s="44"/>
      <c r="L36" s="45"/>
      <c r="M36" s="25" t="s">
        <v>29</v>
      </c>
      <c r="N36" s="66"/>
      <c r="O36" s="303"/>
      <c r="P36" s="25"/>
      <c r="Q36" s="25"/>
      <c r="R36" s="25"/>
      <c r="S36" s="31"/>
      <c r="T36" s="23"/>
      <c r="U36" s="25"/>
      <c r="V36" s="25"/>
      <c r="W36" s="24"/>
      <c r="X36" s="25">
        <f>IF(W36="","",DATEDIF(W36,'様式 A-3'!$G$2,"Y"))</f>
      </c>
      <c r="Y36" s="25">
        <f t="shared" si="4"/>
      </c>
      <c r="Z36" s="23"/>
      <c r="AA36" s="23"/>
      <c r="AB36" s="23"/>
      <c r="AC36" s="23"/>
      <c r="AD36" s="23"/>
      <c r="AE36" s="23"/>
      <c r="AF36" s="23"/>
      <c r="AG36" s="23"/>
      <c r="AH36" s="23"/>
      <c r="AI36" s="222"/>
      <c r="AJ36" s="25">
        <f t="shared" si="5"/>
        <v>0</v>
      </c>
      <c r="AK36" s="68">
        <f t="shared" si="2"/>
        <v>0</v>
      </c>
      <c r="AL36" s="68">
        <f t="shared" si="3"/>
        <v>0</v>
      </c>
    </row>
    <row r="37" spans="1:38" ht="24" customHeight="1">
      <c r="A37" s="25">
        <f>IF('様式 A-3'!$AL$1="","",'様式 A-3'!$AL$1)</f>
      </c>
      <c r="B37" s="66"/>
      <c r="C37" s="67">
        <f t="shared" si="0"/>
      </c>
      <c r="D37" s="67">
        <f t="shared" si="1"/>
      </c>
      <c r="E37" s="30">
        <f>ASC('様式 A-3'!$D$7)</f>
      </c>
      <c r="F37" s="30">
        <f>'様式 A-3'!$D$8</f>
        <v>0</v>
      </c>
      <c r="G37" s="203" t="e">
        <f>'様式 WA-3（事務局作業用）'!$D$6</f>
        <v>#N/A</v>
      </c>
      <c r="H37" s="66" t="s">
        <v>132</v>
      </c>
      <c r="I37" s="44"/>
      <c r="J37" s="45"/>
      <c r="K37" s="44"/>
      <c r="L37" s="45"/>
      <c r="M37" s="25" t="s">
        <v>29</v>
      </c>
      <c r="N37" s="66"/>
      <c r="O37" s="303"/>
      <c r="P37" s="25"/>
      <c r="Q37" s="25"/>
      <c r="R37" s="25"/>
      <c r="S37" s="31"/>
      <c r="T37" s="23"/>
      <c r="U37" s="25"/>
      <c r="V37" s="25"/>
      <c r="W37" s="24"/>
      <c r="X37" s="25">
        <f>IF(W37="","",DATEDIF(W37,'様式 A-3'!$G$2,"Y"))</f>
      </c>
      <c r="Y37" s="25">
        <f t="shared" si="4"/>
      </c>
      <c r="Z37" s="23"/>
      <c r="AA37" s="23"/>
      <c r="AB37" s="23"/>
      <c r="AC37" s="23"/>
      <c r="AD37" s="23"/>
      <c r="AE37" s="23"/>
      <c r="AF37" s="23"/>
      <c r="AG37" s="23"/>
      <c r="AH37" s="23"/>
      <c r="AI37" s="222"/>
      <c r="AJ37" s="25">
        <f t="shared" si="5"/>
        <v>0</v>
      </c>
      <c r="AK37" s="68">
        <f t="shared" si="2"/>
        <v>0</v>
      </c>
      <c r="AL37" s="68">
        <f t="shared" si="3"/>
        <v>0</v>
      </c>
    </row>
    <row r="38" spans="1:38" ht="24" customHeight="1">
      <c r="A38" s="25">
        <f>IF('様式 A-3'!$AL$1="","",'様式 A-3'!$AL$1)</f>
      </c>
      <c r="B38" s="66"/>
      <c r="C38" s="67">
        <f t="shared" si="0"/>
      </c>
      <c r="D38" s="67">
        <f t="shared" si="1"/>
      </c>
      <c r="E38" s="30">
        <f>ASC('様式 A-3'!$D$7)</f>
      </c>
      <c r="F38" s="30">
        <f>'様式 A-3'!$D$8</f>
        <v>0</v>
      </c>
      <c r="G38" s="203" t="e">
        <f>'様式 WA-3（事務局作業用）'!$D$6</f>
        <v>#N/A</v>
      </c>
      <c r="H38" s="66" t="s">
        <v>133</v>
      </c>
      <c r="I38" s="44"/>
      <c r="J38" s="45"/>
      <c r="K38" s="44"/>
      <c r="L38" s="45"/>
      <c r="M38" s="25" t="s">
        <v>29</v>
      </c>
      <c r="N38" s="66"/>
      <c r="O38" s="303"/>
      <c r="P38" s="25"/>
      <c r="Q38" s="25"/>
      <c r="R38" s="25"/>
      <c r="S38" s="31"/>
      <c r="T38" s="23"/>
      <c r="U38" s="25"/>
      <c r="V38" s="25"/>
      <c r="W38" s="24"/>
      <c r="X38" s="25">
        <f>IF(W38="","",DATEDIF(W38,'様式 A-3'!$G$2,"Y"))</f>
      </c>
      <c r="Y38" s="25">
        <f t="shared" si="4"/>
      </c>
      <c r="Z38" s="23"/>
      <c r="AA38" s="23"/>
      <c r="AB38" s="23"/>
      <c r="AC38" s="23"/>
      <c r="AD38" s="23"/>
      <c r="AE38" s="23"/>
      <c r="AF38" s="23"/>
      <c r="AG38" s="23"/>
      <c r="AH38" s="23"/>
      <c r="AI38" s="222"/>
      <c r="AJ38" s="25">
        <f t="shared" si="5"/>
        <v>0</v>
      </c>
      <c r="AK38" s="68">
        <f t="shared" si="2"/>
        <v>0</v>
      </c>
      <c r="AL38" s="68">
        <f t="shared" si="3"/>
        <v>0</v>
      </c>
    </row>
    <row r="39" spans="1:38" ht="24" customHeight="1">
      <c r="A39" s="25">
        <f>IF('様式 A-3'!$AL$1="","",'様式 A-3'!$AL$1)</f>
      </c>
      <c r="B39" s="66"/>
      <c r="C39" s="67">
        <f t="shared" si="0"/>
      </c>
      <c r="D39" s="67">
        <f t="shared" si="1"/>
      </c>
      <c r="E39" s="30">
        <f>ASC('様式 A-3'!$D$7)</f>
      </c>
      <c r="F39" s="30">
        <f>'様式 A-3'!$D$8</f>
        <v>0</v>
      </c>
      <c r="G39" s="203" t="e">
        <f>'様式 WA-3（事務局作業用）'!$D$6</f>
        <v>#N/A</v>
      </c>
      <c r="H39" s="66" t="s">
        <v>134</v>
      </c>
      <c r="I39" s="44"/>
      <c r="J39" s="45"/>
      <c r="K39" s="44"/>
      <c r="L39" s="45"/>
      <c r="M39" s="25" t="s">
        <v>29</v>
      </c>
      <c r="N39" s="66"/>
      <c r="O39" s="303"/>
      <c r="P39" s="25"/>
      <c r="Q39" s="25"/>
      <c r="R39" s="25"/>
      <c r="S39" s="31"/>
      <c r="T39" s="23"/>
      <c r="U39" s="25"/>
      <c r="V39" s="25"/>
      <c r="W39" s="24"/>
      <c r="X39" s="25">
        <f>IF(W39="","",DATEDIF(W39,'様式 A-3'!$G$2,"Y"))</f>
      </c>
      <c r="Y39" s="25">
        <f t="shared" si="4"/>
      </c>
      <c r="Z39" s="23"/>
      <c r="AA39" s="23"/>
      <c r="AB39" s="23"/>
      <c r="AC39" s="23"/>
      <c r="AD39" s="23"/>
      <c r="AE39" s="23"/>
      <c r="AF39" s="23"/>
      <c r="AG39" s="23"/>
      <c r="AH39" s="23"/>
      <c r="AI39" s="222"/>
      <c r="AJ39" s="25">
        <f t="shared" si="5"/>
        <v>0</v>
      </c>
      <c r="AK39" s="68">
        <f t="shared" si="2"/>
        <v>0</v>
      </c>
      <c r="AL39" s="68">
        <f t="shared" si="3"/>
        <v>0</v>
      </c>
    </row>
    <row r="40" spans="1:38" ht="24" customHeight="1">
      <c r="A40" s="25">
        <f>IF('様式 A-3'!$AL$1="","",'様式 A-3'!$AL$1)</f>
      </c>
      <c r="B40" s="66"/>
      <c r="C40" s="67">
        <f t="shared" si="0"/>
      </c>
      <c r="D40" s="67">
        <f t="shared" si="1"/>
      </c>
      <c r="E40" s="30">
        <f>ASC('様式 A-3'!$D$7)</f>
      </c>
      <c r="F40" s="30">
        <f>'様式 A-3'!$D$8</f>
        <v>0</v>
      </c>
      <c r="G40" s="203" t="e">
        <f>'様式 WA-3（事務局作業用）'!$D$6</f>
        <v>#N/A</v>
      </c>
      <c r="H40" s="66" t="s">
        <v>135</v>
      </c>
      <c r="I40" s="44"/>
      <c r="J40" s="45"/>
      <c r="K40" s="44"/>
      <c r="L40" s="45"/>
      <c r="M40" s="25" t="s">
        <v>29</v>
      </c>
      <c r="N40" s="66"/>
      <c r="O40" s="303"/>
      <c r="P40" s="25"/>
      <c r="Q40" s="25"/>
      <c r="R40" s="25"/>
      <c r="S40" s="31"/>
      <c r="T40" s="23"/>
      <c r="U40" s="25"/>
      <c r="V40" s="25"/>
      <c r="W40" s="24"/>
      <c r="X40" s="25">
        <f>IF(W40="","",DATEDIF(W40,'様式 A-3'!$G$2,"Y"))</f>
      </c>
      <c r="Y40" s="25">
        <f t="shared" si="4"/>
      </c>
      <c r="Z40" s="23"/>
      <c r="AA40" s="23"/>
      <c r="AB40" s="23"/>
      <c r="AC40" s="23"/>
      <c r="AD40" s="23"/>
      <c r="AE40" s="23"/>
      <c r="AF40" s="23"/>
      <c r="AG40" s="23"/>
      <c r="AH40" s="23"/>
      <c r="AI40" s="222"/>
      <c r="AJ40" s="25">
        <f t="shared" si="5"/>
        <v>0</v>
      </c>
      <c r="AK40" s="68">
        <f t="shared" si="2"/>
        <v>0</v>
      </c>
      <c r="AL40" s="68">
        <f t="shared" si="3"/>
        <v>0</v>
      </c>
    </row>
    <row r="41" spans="1:38" ht="24" customHeight="1">
      <c r="A41" s="25">
        <f>IF('様式 A-3'!$AL$1="","",'様式 A-3'!$AL$1)</f>
      </c>
      <c r="B41" s="66"/>
      <c r="C41" s="67">
        <f aca="true" t="shared" si="6" ref="C41:C81">IF(I41="","",TRIM(I41&amp;"　"&amp;J41))</f>
      </c>
      <c r="D41" s="67">
        <f aca="true" t="shared" si="7" ref="D41:D81">IF(I41="","",ASC(TRIM(K41&amp;" "&amp;L41)))</f>
      </c>
      <c r="E41" s="30">
        <f>ASC('様式 A-3'!$D$7)</f>
      </c>
      <c r="F41" s="30">
        <f>'様式 A-3'!$D$8</f>
        <v>0</v>
      </c>
      <c r="G41" s="203" t="e">
        <f>'様式 WA-3（事務局作業用）'!$D$6</f>
        <v>#N/A</v>
      </c>
      <c r="H41" s="66" t="s">
        <v>136</v>
      </c>
      <c r="I41" s="44"/>
      <c r="J41" s="45"/>
      <c r="K41" s="44"/>
      <c r="L41" s="45"/>
      <c r="M41" s="25" t="s">
        <v>29</v>
      </c>
      <c r="N41" s="66"/>
      <c r="O41" s="303"/>
      <c r="P41" s="25"/>
      <c r="Q41" s="25"/>
      <c r="R41" s="25"/>
      <c r="S41" s="31"/>
      <c r="T41" s="23"/>
      <c r="U41" s="25"/>
      <c r="V41" s="25"/>
      <c r="W41" s="24"/>
      <c r="X41" s="25">
        <f>IF(W41="","",DATEDIF(W41,'様式 A-3'!$G$2,"Y"))</f>
      </c>
      <c r="Y41" s="25">
        <f aca="true" t="shared" si="8" ref="Y41:Y81">IF(AND(I41&lt;&gt;"",OR(J41="",K41="",L41="",N41="",O41="",S41="",W41="",AG41="")),"×情報不足","")</f>
      </c>
      <c r="Z41" s="23"/>
      <c r="AA41" s="23"/>
      <c r="AB41" s="23"/>
      <c r="AC41" s="23"/>
      <c r="AD41" s="23"/>
      <c r="AE41" s="23"/>
      <c r="AF41" s="23"/>
      <c r="AG41" s="23"/>
      <c r="AH41" s="23"/>
      <c r="AI41" s="222"/>
      <c r="AJ41" s="25">
        <f t="shared" si="5"/>
        <v>0</v>
      </c>
      <c r="AK41" s="68">
        <f aca="true" t="shared" si="9" ref="AK41:AK81">IF(AJ41&lt;=$AQ$107,AJ41,$AQ$107)</f>
        <v>0</v>
      </c>
      <c r="AL41" s="68">
        <f aca="true" t="shared" si="10" ref="AL41:AL81">IF(AJ41&lt;=$AQ$107,0,AJ41-$AQ$107)</f>
        <v>0</v>
      </c>
    </row>
    <row r="42" spans="1:38" ht="24" customHeight="1">
      <c r="A42" s="25">
        <f>IF('様式 A-3'!$AL$1="","",'様式 A-3'!$AL$1)</f>
      </c>
      <c r="B42" s="66"/>
      <c r="C42" s="67">
        <f t="shared" si="6"/>
      </c>
      <c r="D42" s="67">
        <f t="shared" si="7"/>
      </c>
      <c r="E42" s="30">
        <f>ASC('様式 A-3'!$D$7)</f>
      </c>
      <c r="F42" s="30">
        <f>'様式 A-3'!$D$8</f>
        <v>0</v>
      </c>
      <c r="G42" s="203" t="e">
        <f>'様式 WA-3（事務局作業用）'!$D$6</f>
        <v>#N/A</v>
      </c>
      <c r="H42" s="66" t="s">
        <v>137</v>
      </c>
      <c r="I42" s="44"/>
      <c r="J42" s="45"/>
      <c r="K42" s="44"/>
      <c r="L42" s="45"/>
      <c r="M42" s="25" t="s">
        <v>29</v>
      </c>
      <c r="N42" s="66"/>
      <c r="O42" s="303"/>
      <c r="P42" s="25"/>
      <c r="Q42" s="25"/>
      <c r="R42" s="25"/>
      <c r="S42" s="31"/>
      <c r="T42" s="23"/>
      <c r="U42" s="25"/>
      <c r="V42" s="25"/>
      <c r="W42" s="24"/>
      <c r="X42" s="25">
        <f>IF(W42="","",DATEDIF(W42,'様式 A-3'!$G$2,"Y"))</f>
      </c>
      <c r="Y42" s="25">
        <f t="shared" si="8"/>
      </c>
      <c r="Z42" s="23"/>
      <c r="AA42" s="23"/>
      <c r="AB42" s="23"/>
      <c r="AC42" s="23"/>
      <c r="AD42" s="23"/>
      <c r="AE42" s="23"/>
      <c r="AF42" s="23"/>
      <c r="AG42" s="23"/>
      <c r="AH42" s="23"/>
      <c r="AI42" s="222"/>
      <c r="AJ42" s="25">
        <f t="shared" si="5"/>
        <v>0</v>
      </c>
      <c r="AK42" s="68">
        <f t="shared" si="9"/>
        <v>0</v>
      </c>
      <c r="AL42" s="68">
        <f t="shared" si="10"/>
        <v>0</v>
      </c>
    </row>
    <row r="43" spans="1:38" ht="24" customHeight="1">
      <c r="A43" s="25">
        <f>IF('様式 A-3'!$AL$1="","",'様式 A-3'!$AL$1)</f>
      </c>
      <c r="B43" s="66"/>
      <c r="C43" s="67">
        <f t="shared" si="6"/>
      </c>
      <c r="D43" s="67">
        <f t="shared" si="7"/>
      </c>
      <c r="E43" s="30">
        <f>ASC('様式 A-3'!$D$7)</f>
      </c>
      <c r="F43" s="30">
        <f>'様式 A-3'!$D$8</f>
        <v>0</v>
      </c>
      <c r="G43" s="203" t="e">
        <f>'様式 WA-3（事務局作業用）'!$D$6</f>
        <v>#N/A</v>
      </c>
      <c r="H43" s="66" t="s">
        <v>138</v>
      </c>
      <c r="I43" s="44"/>
      <c r="J43" s="45"/>
      <c r="K43" s="44"/>
      <c r="L43" s="45"/>
      <c r="M43" s="25" t="s">
        <v>29</v>
      </c>
      <c r="N43" s="66"/>
      <c r="O43" s="303"/>
      <c r="P43" s="25"/>
      <c r="Q43" s="25"/>
      <c r="R43" s="25"/>
      <c r="S43" s="31"/>
      <c r="T43" s="23"/>
      <c r="U43" s="25"/>
      <c r="V43" s="25"/>
      <c r="W43" s="24"/>
      <c r="X43" s="25">
        <f>IF(W43="","",DATEDIF(W43,'様式 A-3'!$G$2,"Y"))</f>
      </c>
      <c r="Y43" s="25">
        <f t="shared" si="8"/>
      </c>
      <c r="Z43" s="23"/>
      <c r="AA43" s="23"/>
      <c r="AB43" s="23"/>
      <c r="AC43" s="23"/>
      <c r="AD43" s="23"/>
      <c r="AE43" s="23"/>
      <c r="AF43" s="23"/>
      <c r="AG43" s="23"/>
      <c r="AH43" s="23"/>
      <c r="AI43" s="222"/>
      <c r="AJ43" s="25">
        <f t="shared" si="5"/>
        <v>0</v>
      </c>
      <c r="AK43" s="68">
        <f t="shared" si="9"/>
        <v>0</v>
      </c>
      <c r="AL43" s="68">
        <f t="shared" si="10"/>
        <v>0</v>
      </c>
    </row>
    <row r="44" spans="1:38" ht="24" customHeight="1">
      <c r="A44" s="25">
        <f>IF('様式 A-3'!$AL$1="","",'様式 A-3'!$AL$1)</f>
      </c>
      <c r="B44" s="66"/>
      <c r="C44" s="67">
        <f t="shared" si="6"/>
      </c>
      <c r="D44" s="67">
        <f t="shared" si="7"/>
      </c>
      <c r="E44" s="30">
        <f>ASC('様式 A-3'!$D$7)</f>
      </c>
      <c r="F44" s="30">
        <f>'様式 A-3'!$D$8</f>
        <v>0</v>
      </c>
      <c r="G44" s="203" t="e">
        <f>'様式 WA-3（事務局作業用）'!$D$6</f>
        <v>#N/A</v>
      </c>
      <c r="H44" s="66" t="s">
        <v>139</v>
      </c>
      <c r="I44" s="44"/>
      <c r="J44" s="45"/>
      <c r="K44" s="44"/>
      <c r="L44" s="45"/>
      <c r="M44" s="25" t="s">
        <v>29</v>
      </c>
      <c r="N44" s="66"/>
      <c r="O44" s="303"/>
      <c r="P44" s="25"/>
      <c r="Q44" s="25"/>
      <c r="R44" s="25"/>
      <c r="S44" s="31"/>
      <c r="T44" s="23"/>
      <c r="U44" s="25"/>
      <c r="V44" s="25"/>
      <c r="W44" s="24"/>
      <c r="X44" s="25">
        <f>IF(W44="","",DATEDIF(W44,'様式 A-3'!$G$2,"Y"))</f>
      </c>
      <c r="Y44" s="25">
        <f t="shared" si="8"/>
      </c>
      <c r="Z44" s="23"/>
      <c r="AA44" s="23"/>
      <c r="AB44" s="23"/>
      <c r="AC44" s="23"/>
      <c r="AD44" s="23"/>
      <c r="AE44" s="23"/>
      <c r="AF44" s="23"/>
      <c r="AG44" s="23"/>
      <c r="AH44" s="23"/>
      <c r="AI44" s="222"/>
      <c r="AJ44" s="25">
        <f t="shared" si="5"/>
        <v>0</v>
      </c>
      <c r="AK44" s="68">
        <f t="shared" si="9"/>
        <v>0</v>
      </c>
      <c r="AL44" s="68">
        <f t="shared" si="10"/>
        <v>0</v>
      </c>
    </row>
    <row r="45" spans="1:38" ht="24" customHeight="1">
      <c r="A45" s="25">
        <f>IF('様式 A-3'!$AL$1="","",'様式 A-3'!$AL$1)</f>
      </c>
      <c r="B45" s="66"/>
      <c r="C45" s="67">
        <f t="shared" si="6"/>
      </c>
      <c r="D45" s="67">
        <f t="shared" si="7"/>
      </c>
      <c r="E45" s="30">
        <f>ASC('様式 A-3'!$D$7)</f>
      </c>
      <c r="F45" s="30">
        <f>'様式 A-3'!$D$8</f>
        <v>0</v>
      </c>
      <c r="G45" s="203" t="e">
        <f>'様式 WA-3（事務局作業用）'!$D$6</f>
        <v>#N/A</v>
      </c>
      <c r="H45" s="66" t="s">
        <v>703</v>
      </c>
      <c r="I45" s="44"/>
      <c r="J45" s="45"/>
      <c r="K45" s="44"/>
      <c r="L45" s="45"/>
      <c r="M45" s="25" t="s">
        <v>29</v>
      </c>
      <c r="N45" s="66"/>
      <c r="O45" s="303"/>
      <c r="P45" s="25"/>
      <c r="Q45" s="25"/>
      <c r="R45" s="25"/>
      <c r="S45" s="31"/>
      <c r="T45" s="23"/>
      <c r="U45" s="25"/>
      <c r="V45" s="25"/>
      <c r="W45" s="24"/>
      <c r="X45" s="25">
        <f>IF(W45="","",DATEDIF(W45,'様式 A-3'!$G$2,"Y"))</f>
      </c>
      <c r="Y45" s="25">
        <f t="shared" si="8"/>
      </c>
      <c r="Z45" s="23"/>
      <c r="AA45" s="23"/>
      <c r="AB45" s="23"/>
      <c r="AC45" s="23"/>
      <c r="AD45" s="23"/>
      <c r="AE45" s="23"/>
      <c r="AF45" s="23"/>
      <c r="AG45" s="23"/>
      <c r="AH45" s="23"/>
      <c r="AI45" s="222"/>
      <c r="AJ45" s="25">
        <f t="shared" si="5"/>
        <v>0</v>
      </c>
      <c r="AK45" s="68">
        <f t="shared" si="9"/>
        <v>0</v>
      </c>
      <c r="AL45" s="68">
        <f t="shared" si="10"/>
        <v>0</v>
      </c>
    </row>
    <row r="46" spans="1:38" ht="24" customHeight="1">
      <c r="A46" s="25">
        <f>IF('様式 A-3'!$AL$1="","",'様式 A-3'!$AL$1)</f>
      </c>
      <c r="B46" s="66"/>
      <c r="C46" s="67">
        <f t="shared" si="6"/>
      </c>
      <c r="D46" s="67">
        <f t="shared" si="7"/>
      </c>
      <c r="E46" s="30">
        <f>ASC('様式 A-3'!$D$7)</f>
      </c>
      <c r="F46" s="30">
        <f>'様式 A-3'!$D$8</f>
        <v>0</v>
      </c>
      <c r="G46" s="203" t="e">
        <f>'様式 WA-3（事務局作業用）'!$D$6</f>
        <v>#N/A</v>
      </c>
      <c r="H46" s="66" t="s">
        <v>704</v>
      </c>
      <c r="I46" s="44"/>
      <c r="J46" s="45"/>
      <c r="K46" s="44"/>
      <c r="L46" s="45"/>
      <c r="M46" s="25" t="s">
        <v>29</v>
      </c>
      <c r="N46" s="66"/>
      <c r="O46" s="303"/>
      <c r="P46" s="25"/>
      <c r="Q46" s="25"/>
      <c r="R46" s="25"/>
      <c r="S46" s="31"/>
      <c r="T46" s="23"/>
      <c r="U46" s="25"/>
      <c r="V46" s="25"/>
      <c r="W46" s="24"/>
      <c r="X46" s="25">
        <f>IF(W46="","",DATEDIF(W46,'様式 A-3'!$G$2,"Y"))</f>
      </c>
      <c r="Y46" s="25">
        <f t="shared" si="8"/>
      </c>
      <c r="Z46" s="23"/>
      <c r="AA46" s="23"/>
      <c r="AB46" s="23"/>
      <c r="AC46" s="23"/>
      <c r="AD46" s="23"/>
      <c r="AE46" s="23"/>
      <c r="AF46" s="23"/>
      <c r="AG46" s="23"/>
      <c r="AH46" s="23"/>
      <c r="AI46" s="222"/>
      <c r="AJ46" s="25">
        <f t="shared" si="5"/>
        <v>0</v>
      </c>
      <c r="AK46" s="68">
        <f t="shared" si="9"/>
        <v>0</v>
      </c>
      <c r="AL46" s="68">
        <f t="shared" si="10"/>
        <v>0</v>
      </c>
    </row>
    <row r="47" spans="1:38" ht="24" customHeight="1">
      <c r="A47" s="25">
        <f>IF('様式 A-3'!$AL$1="","",'様式 A-3'!$AL$1)</f>
      </c>
      <c r="B47" s="66"/>
      <c r="C47" s="67">
        <f t="shared" si="6"/>
      </c>
      <c r="D47" s="67">
        <f t="shared" si="7"/>
      </c>
      <c r="E47" s="30">
        <f>ASC('様式 A-3'!$D$7)</f>
      </c>
      <c r="F47" s="30">
        <f>'様式 A-3'!$D$8</f>
        <v>0</v>
      </c>
      <c r="G47" s="203" t="e">
        <f>'様式 WA-3（事務局作業用）'!$D$6</f>
        <v>#N/A</v>
      </c>
      <c r="H47" s="66" t="s">
        <v>705</v>
      </c>
      <c r="I47" s="44"/>
      <c r="J47" s="45"/>
      <c r="K47" s="44"/>
      <c r="L47" s="45"/>
      <c r="M47" s="25" t="s">
        <v>29</v>
      </c>
      <c r="N47" s="66"/>
      <c r="O47" s="303"/>
      <c r="P47" s="25"/>
      <c r="Q47" s="25"/>
      <c r="R47" s="25"/>
      <c r="S47" s="31"/>
      <c r="T47" s="23"/>
      <c r="U47" s="25"/>
      <c r="V47" s="25"/>
      <c r="W47" s="24"/>
      <c r="X47" s="25">
        <f>IF(W47="","",DATEDIF(W47,'様式 A-3'!$G$2,"Y"))</f>
      </c>
      <c r="Y47" s="25">
        <f t="shared" si="8"/>
      </c>
      <c r="Z47" s="23"/>
      <c r="AA47" s="23"/>
      <c r="AB47" s="23"/>
      <c r="AC47" s="23"/>
      <c r="AD47" s="23"/>
      <c r="AE47" s="23"/>
      <c r="AF47" s="23"/>
      <c r="AG47" s="23"/>
      <c r="AH47" s="23"/>
      <c r="AI47" s="222"/>
      <c r="AJ47" s="25">
        <f t="shared" si="5"/>
        <v>0</v>
      </c>
      <c r="AK47" s="68">
        <f t="shared" si="9"/>
        <v>0</v>
      </c>
      <c r="AL47" s="68">
        <f t="shared" si="10"/>
        <v>0</v>
      </c>
    </row>
    <row r="48" spans="1:38" ht="24" customHeight="1">
      <c r="A48" s="25">
        <f>IF('様式 A-3'!$AL$1="","",'様式 A-3'!$AL$1)</f>
      </c>
      <c r="B48" s="66"/>
      <c r="C48" s="67">
        <f t="shared" si="6"/>
      </c>
      <c r="D48" s="67">
        <f t="shared" si="7"/>
      </c>
      <c r="E48" s="30">
        <f>ASC('様式 A-3'!$D$7)</f>
      </c>
      <c r="F48" s="30">
        <f>'様式 A-3'!$D$8</f>
        <v>0</v>
      </c>
      <c r="G48" s="203" t="e">
        <f>'様式 WA-3（事務局作業用）'!$D$6</f>
        <v>#N/A</v>
      </c>
      <c r="H48" s="66" t="s">
        <v>706</v>
      </c>
      <c r="I48" s="44"/>
      <c r="J48" s="45"/>
      <c r="K48" s="44"/>
      <c r="L48" s="45"/>
      <c r="M48" s="25" t="s">
        <v>29</v>
      </c>
      <c r="N48" s="66"/>
      <c r="O48" s="303"/>
      <c r="P48" s="25"/>
      <c r="Q48" s="25"/>
      <c r="R48" s="25"/>
      <c r="S48" s="31"/>
      <c r="T48" s="23"/>
      <c r="U48" s="25"/>
      <c r="V48" s="25"/>
      <c r="W48" s="24"/>
      <c r="X48" s="25">
        <f>IF(W48="","",DATEDIF(W48,'様式 A-3'!$G$2,"Y"))</f>
      </c>
      <c r="Y48" s="25">
        <f t="shared" si="8"/>
      </c>
      <c r="Z48" s="23"/>
      <c r="AA48" s="23"/>
      <c r="AB48" s="23"/>
      <c r="AC48" s="23"/>
      <c r="AD48" s="23"/>
      <c r="AE48" s="23"/>
      <c r="AF48" s="23"/>
      <c r="AG48" s="23"/>
      <c r="AH48" s="23"/>
      <c r="AI48" s="222"/>
      <c r="AJ48" s="25">
        <f t="shared" si="5"/>
        <v>0</v>
      </c>
      <c r="AK48" s="68">
        <f t="shared" si="9"/>
        <v>0</v>
      </c>
      <c r="AL48" s="68">
        <f t="shared" si="10"/>
        <v>0</v>
      </c>
    </row>
    <row r="49" spans="1:38" ht="24" customHeight="1">
      <c r="A49" s="25">
        <f>IF('様式 A-3'!$AL$1="","",'様式 A-3'!$AL$1)</f>
      </c>
      <c r="B49" s="66"/>
      <c r="C49" s="67">
        <f t="shared" si="6"/>
      </c>
      <c r="D49" s="67">
        <f t="shared" si="7"/>
      </c>
      <c r="E49" s="30">
        <f>ASC('様式 A-3'!$D$7)</f>
      </c>
      <c r="F49" s="30">
        <f>'様式 A-3'!$D$8</f>
        <v>0</v>
      </c>
      <c r="G49" s="203" t="e">
        <f>'様式 WA-3（事務局作業用）'!$D$6</f>
        <v>#N/A</v>
      </c>
      <c r="H49" s="66" t="s">
        <v>707</v>
      </c>
      <c r="I49" s="44"/>
      <c r="J49" s="45"/>
      <c r="K49" s="44"/>
      <c r="L49" s="45"/>
      <c r="M49" s="25" t="s">
        <v>29</v>
      </c>
      <c r="N49" s="66"/>
      <c r="O49" s="303"/>
      <c r="P49" s="25"/>
      <c r="Q49" s="25"/>
      <c r="R49" s="25"/>
      <c r="S49" s="31"/>
      <c r="T49" s="23"/>
      <c r="U49" s="25"/>
      <c r="V49" s="25"/>
      <c r="W49" s="24"/>
      <c r="X49" s="25">
        <f>IF(W49="","",DATEDIF(W49,'様式 A-3'!$G$2,"Y"))</f>
      </c>
      <c r="Y49" s="25">
        <f t="shared" si="8"/>
      </c>
      <c r="Z49" s="23"/>
      <c r="AA49" s="23"/>
      <c r="AB49" s="23"/>
      <c r="AC49" s="23"/>
      <c r="AD49" s="23"/>
      <c r="AE49" s="23"/>
      <c r="AF49" s="23"/>
      <c r="AG49" s="23"/>
      <c r="AH49" s="23"/>
      <c r="AI49" s="222"/>
      <c r="AJ49" s="25">
        <f t="shared" si="5"/>
        <v>0</v>
      </c>
      <c r="AK49" s="68">
        <f t="shared" si="9"/>
        <v>0</v>
      </c>
      <c r="AL49" s="68">
        <f t="shared" si="10"/>
        <v>0</v>
      </c>
    </row>
    <row r="50" spans="1:38" ht="24" customHeight="1">
      <c r="A50" s="25">
        <f>IF('様式 A-3'!$AL$1="","",'様式 A-3'!$AL$1)</f>
      </c>
      <c r="B50" s="66"/>
      <c r="C50" s="67">
        <f t="shared" si="6"/>
      </c>
      <c r="D50" s="67">
        <f t="shared" si="7"/>
      </c>
      <c r="E50" s="30">
        <f>ASC('様式 A-3'!$D$7)</f>
      </c>
      <c r="F50" s="30">
        <f>'様式 A-3'!$D$8</f>
        <v>0</v>
      </c>
      <c r="G50" s="203" t="e">
        <f>'様式 WA-3（事務局作業用）'!$D$6</f>
        <v>#N/A</v>
      </c>
      <c r="H50" s="66" t="s">
        <v>708</v>
      </c>
      <c r="I50" s="44"/>
      <c r="J50" s="45"/>
      <c r="K50" s="44"/>
      <c r="L50" s="45"/>
      <c r="M50" s="25" t="s">
        <v>29</v>
      </c>
      <c r="N50" s="66"/>
      <c r="O50" s="303"/>
      <c r="P50" s="25"/>
      <c r="Q50" s="25"/>
      <c r="R50" s="25"/>
      <c r="S50" s="31"/>
      <c r="T50" s="23"/>
      <c r="U50" s="25"/>
      <c r="V50" s="25"/>
      <c r="W50" s="24"/>
      <c r="X50" s="25">
        <f>IF(W50="","",DATEDIF(W50,'様式 A-3'!$G$2,"Y"))</f>
      </c>
      <c r="Y50" s="25">
        <f t="shared" si="8"/>
      </c>
      <c r="Z50" s="23"/>
      <c r="AA50" s="23"/>
      <c r="AB50" s="23"/>
      <c r="AC50" s="23"/>
      <c r="AD50" s="23"/>
      <c r="AE50" s="23"/>
      <c r="AF50" s="23"/>
      <c r="AG50" s="23"/>
      <c r="AH50" s="23"/>
      <c r="AI50" s="222"/>
      <c r="AJ50" s="25">
        <f t="shared" si="5"/>
        <v>0</v>
      </c>
      <c r="AK50" s="68">
        <f t="shared" si="9"/>
        <v>0</v>
      </c>
      <c r="AL50" s="68">
        <f t="shared" si="10"/>
        <v>0</v>
      </c>
    </row>
    <row r="51" spans="1:38" ht="24" customHeight="1">
      <c r="A51" s="25">
        <f>IF('様式 A-3'!$AL$1="","",'様式 A-3'!$AL$1)</f>
      </c>
      <c r="B51" s="66"/>
      <c r="C51" s="67">
        <f t="shared" si="6"/>
      </c>
      <c r="D51" s="67">
        <f t="shared" si="7"/>
      </c>
      <c r="E51" s="30">
        <f>ASC('様式 A-3'!$D$7)</f>
      </c>
      <c r="F51" s="30">
        <f>'様式 A-3'!$D$8</f>
        <v>0</v>
      </c>
      <c r="G51" s="203" t="e">
        <f>'様式 WA-3（事務局作業用）'!$D$6</f>
        <v>#N/A</v>
      </c>
      <c r="H51" s="66" t="s">
        <v>709</v>
      </c>
      <c r="I51" s="44"/>
      <c r="J51" s="45"/>
      <c r="K51" s="44"/>
      <c r="L51" s="45"/>
      <c r="M51" s="25" t="s">
        <v>29</v>
      </c>
      <c r="N51" s="66"/>
      <c r="O51" s="303"/>
      <c r="P51" s="25"/>
      <c r="Q51" s="25"/>
      <c r="R51" s="25"/>
      <c r="S51" s="31"/>
      <c r="T51" s="23"/>
      <c r="U51" s="25"/>
      <c r="V51" s="25"/>
      <c r="W51" s="24"/>
      <c r="X51" s="25">
        <f>IF(W51="","",DATEDIF(W51,'様式 A-3'!$G$2,"Y"))</f>
      </c>
      <c r="Y51" s="25">
        <f t="shared" si="8"/>
      </c>
      <c r="Z51" s="23"/>
      <c r="AA51" s="23"/>
      <c r="AB51" s="23"/>
      <c r="AC51" s="23"/>
      <c r="AD51" s="23"/>
      <c r="AE51" s="23"/>
      <c r="AF51" s="23"/>
      <c r="AG51" s="23"/>
      <c r="AH51" s="23"/>
      <c r="AI51" s="222"/>
      <c r="AJ51" s="25">
        <f t="shared" si="5"/>
        <v>0</v>
      </c>
      <c r="AK51" s="68">
        <f t="shared" si="9"/>
        <v>0</v>
      </c>
      <c r="AL51" s="68">
        <f t="shared" si="10"/>
        <v>0</v>
      </c>
    </row>
    <row r="52" spans="1:38" ht="24" customHeight="1">
      <c r="A52" s="25">
        <f>IF('様式 A-3'!$AL$1="","",'様式 A-3'!$AL$1)</f>
      </c>
      <c r="B52" s="66"/>
      <c r="C52" s="67">
        <f t="shared" si="6"/>
      </c>
      <c r="D52" s="67">
        <f t="shared" si="7"/>
      </c>
      <c r="E52" s="30">
        <f>ASC('様式 A-3'!$D$7)</f>
      </c>
      <c r="F52" s="30">
        <f>'様式 A-3'!$D$8</f>
        <v>0</v>
      </c>
      <c r="G52" s="203" t="e">
        <f>'様式 WA-3（事務局作業用）'!$D$6</f>
        <v>#N/A</v>
      </c>
      <c r="H52" s="66" t="s">
        <v>710</v>
      </c>
      <c r="I52" s="44"/>
      <c r="J52" s="45"/>
      <c r="K52" s="44"/>
      <c r="L52" s="45"/>
      <c r="M52" s="25" t="s">
        <v>29</v>
      </c>
      <c r="N52" s="66"/>
      <c r="O52" s="303"/>
      <c r="P52" s="25"/>
      <c r="Q52" s="25"/>
      <c r="R52" s="25"/>
      <c r="S52" s="31"/>
      <c r="T52" s="23"/>
      <c r="U52" s="25"/>
      <c r="V52" s="25"/>
      <c r="W52" s="24"/>
      <c r="X52" s="25">
        <f>IF(W52="","",DATEDIF(W52,'様式 A-3'!$G$2,"Y"))</f>
      </c>
      <c r="Y52" s="25">
        <f t="shared" si="8"/>
      </c>
      <c r="Z52" s="23"/>
      <c r="AA52" s="23"/>
      <c r="AB52" s="23"/>
      <c r="AC52" s="23"/>
      <c r="AD52" s="23"/>
      <c r="AE52" s="23"/>
      <c r="AF52" s="23"/>
      <c r="AG52" s="23"/>
      <c r="AH52" s="23"/>
      <c r="AI52" s="222"/>
      <c r="AJ52" s="25">
        <f t="shared" si="5"/>
        <v>0</v>
      </c>
      <c r="AK52" s="68">
        <f t="shared" si="9"/>
        <v>0</v>
      </c>
      <c r="AL52" s="68">
        <f t="shared" si="10"/>
        <v>0</v>
      </c>
    </row>
    <row r="53" spans="1:38" ht="24" customHeight="1">
      <c r="A53" s="25">
        <f>IF('様式 A-3'!$AL$1="","",'様式 A-3'!$AL$1)</f>
      </c>
      <c r="B53" s="66"/>
      <c r="C53" s="67">
        <f t="shared" si="6"/>
      </c>
      <c r="D53" s="67">
        <f t="shared" si="7"/>
      </c>
      <c r="E53" s="30">
        <f>ASC('様式 A-3'!$D$7)</f>
      </c>
      <c r="F53" s="30">
        <f>'様式 A-3'!$D$8</f>
        <v>0</v>
      </c>
      <c r="G53" s="203" t="e">
        <f>'様式 WA-3（事務局作業用）'!$D$6</f>
        <v>#N/A</v>
      </c>
      <c r="H53" s="66" t="s">
        <v>711</v>
      </c>
      <c r="I53" s="44"/>
      <c r="J53" s="45"/>
      <c r="K53" s="44"/>
      <c r="L53" s="45"/>
      <c r="M53" s="25" t="s">
        <v>29</v>
      </c>
      <c r="N53" s="66"/>
      <c r="O53" s="303"/>
      <c r="P53" s="25"/>
      <c r="Q53" s="25"/>
      <c r="R53" s="25"/>
      <c r="S53" s="31"/>
      <c r="T53" s="23"/>
      <c r="U53" s="25"/>
      <c r="V53" s="25"/>
      <c r="W53" s="24"/>
      <c r="X53" s="25">
        <f>IF(W53="","",DATEDIF(W53,'様式 A-3'!$G$2,"Y"))</f>
      </c>
      <c r="Y53" s="25">
        <f t="shared" si="8"/>
      </c>
      <c r="Z53" s="23"/>
      <c r="AA53" s="23"/>
      <c r="AB53" s="23"/>
      <c r="AC53" s="23"/>
      <c r="AD53" s="23"/>
      <c r="AE53" s="23"/>
      <c r="AF53" s="23"/>
      <c r="AG53" s="23"/>
      <c r="AH53" s="23"/>
      <c r="AI53" s="222"/>
      <c r="AJ53" s="25">
        <f t="shared" si="5"/>
        <v>0</v>
      </c>
      <c r="AK53" s="68">
        <f t="shared" si="9"/>
        <v>0</v>
      </c>
      <c r="AL53" s="68">
        <f t="shared" si="10"/>
        <v>0</v>
      </c>
    </row>
    <row r="54" spans="1:38" ht="24" customHeight="1">
      <c r="A54" s="25">
        <f>IF('様式 A-3'!$AL$1="","",'様式 A-3'!$AL$1)</f>
      </c>
      <c r="B54" s="66"/>
      <c r="C54" s="67">
        <f t="shared" si="6"/>
      </c>
      <c r="D54" s="67">
        <f t="shared" si="7"/>
      </c>
      <c r="E54" s="30">
        <f>ASC('様式 A-3'!$D$7)</f>
      </c>
      <c r="F54" s="30">
        <f>'様式 A-3'!$D$8</f>
        <v>0</v>
      </c>
      <c r="G54" s="203" t="e">
        <f>'様式 WA-3（事務局作業用）'!$D$6</f>
        <v>#N/A</v>
      </c>
      <c r="H54" s="66" t="s">
        <v>712</v>
      </c>
      <c r="I54" s="44"/>
      <c r="J54" s="45"/>
      <c r="K54" s="44"/>
      <c r="L54" s="45"/>
      <c r="M54" s="25" t="s">
        <v>29</v>
      </c>
      <c r="N54" s="66"/>
      <c r="O54" s="303"/>
      <c r="P54" s="25"/>
      <c r="Q54" s="25"/>
      <c r="R54" s="25"/>
      <c r="S54" s="31"/>
      <c r="T54" s="23"/>
      <c r="U54" s="25"/>
      <c r="V54" s="25"/>
      <c r="W54" s="24"/>
      <c r="X54" s="25">
        <f>IF(W54="","",DATEDIF(W54,'様式 A-3'!$G$2,"Y"))</f>
      </c>
      <c r="Y54" s="25">
        <f t="shared" si="8"/>
      </c>
      <c r="Z54" s="23"/>
      <c r="AA54" s="23"/>
      <c r="AB54" s="23"/>
      <c r="AC54" s="23"/>
      <c r="AD54" s="23"/>
      <c r="AE54" s="23"/>
      <c r="AF54" s="23"/>
      <c r="AG54" s="23"/>
      <c r="AH54" s="23"/>
      <c r="AI54" s="222"/>
      <c r="AJ54" s="25">
        <f t="shared" si="5"/>
        <v>0</v>
      </c>
      <c r="AK54" s="68">
        <f t="shared" si="9"/>
        <v>0</v>
      </c>
      <c r="AL54" s="68">
        <f t="shared" si="10"/>
        <v>0</v>
      </c>
    </row>
    <row r="55" spans="1:38" ht="24" customHeight="1">
      <c r="A55" s="25">
        <f>IF('様式 A-3'!$AL$1="","",'様式 A-3'!$AL$1)</f>
      </c>
      <c r="B55" s="66"/>
      <c r="C55" s="67">
        <f t="shared" si="6"/>
      </c>
      <c r="D55" s="67">
        <f t="shared" si="7"/>
      </c>
      <c r="E55" s="30">
        <f>ASC('様式 A-3'!$D$7)</f>
      </c>
      <c r="F55" s="30">
        <f>'様式 A-3'!$D$8</f>
        <v>0</v>
      </c>
      <c r="G55" s="203" t="e">
        <f>'様式 WA-3（事務局作業用）'!$D$6</f>
        <v>#N/A</v>
      </c>
      <c r="H55" s="66" t="s">
        <v>713</v>
      </c>
      <c r="I55" s="44"/>
      <c r="J55" s="45"/>
      <c r="K55" s="44"/>
      <c r="L55" s="45"/>
      <c r="M55" s="25" t="s">
        <v>29</v>
      </c>
      <c r="N55" s="66"/>
      <c r="O55" s="303"/>
      <c r="P55" s="25"/>
      <c r="Q55" s="25"/>
      <c r="R55" s="25"/>
      <c r="S55" s="31"/>
      <c r="T55" s="23"/>
      <c r="U55" s="25"/>
      <c r="V55" s="25"/>
      <c r="W55" s="24"/>
      <c r="X55" s="25">
        <f>IF(W55="","",DATEDIF(W55,'様式 A-3'!$G$2,"Y"))</f>
      </c>
      <c r="Y55" s="25">
        <f t="shared" si="8"/>
      </c>
      <c r="Z55" s="23"/>
      <c r="AA55" s="23"/>
      <c r="AB55" s="23"/>
      <c r="AC55" s="23"/>
      <c r="AD55" s="23"/>
      <c r="AE55" s="23"/>
      <c r="AF55" s="23"/>
      <c r="AG55" s="23"/>
      <c r="AH55" s="23"/>
      <c r="AI55" s="222"/>
      <c r="AJ55" s="25">
        <f t="shared" si="5"/>
        <v>0</v>
      </c>
      <c r="AK55" s="68">
        <f t="shared" si="9"/>
        <v>0</v>
      </c>
      <c r="AL55" s="68">
        <f t="shared" si="10"/>
        <v>0</v>
      </c>
    </row>
    <row r="56" spans="1:38" ht="24" customHeight="1">
      <c r="A56" s="25">
        <f>IF('様式 A-3'!$AL$1="","",'様式 A-3'!$AL$1)</f>
      </c>
      <c r="B56" s="66"/>
      <c r="C56" s="67">
        <f t="shared" si="6"/>
      </c>
      <c r="D56" s="67">
        <f t="shared" si="7"/>
      </c>
      <c r="E56" s="30">
        <f>ASC('様式 A-3'!$D$7)</f>
      </c>
      <c r="F56" s="30">
        <f>'様式 A-3'!$D$8</f>
        <v>0</v>
      </c>
      <c r="G56" s="203" t="e">
        <f>'様式 WA-3（事務局作業用）'!$D$6</f>
        <v>#N/A</v>
      </c>
      <c r="H56" s="66" t="s">
        <v>714</v>
      </c>
      <c r="I56" s="44"/>
      <c r="J56" s="45"/>
      <c r="K56" s="44"/>
      <c r="L56" s="45"/>
      <c r="M56" s="25" t="s">
        <v>29</v>
      </c>
      <c r="N56" s="66"/>
      <c r="O56" s="303"/>
      <c r="P56" s="25"/>
      <c r="Q56" s="25"/>
      <c r="R56" s="25"/>
      <c r="S56" s="31"/>
      <c r="T56" s="23"/>
      <c r="U56" s="25"/>
      <c r="V56" s="25"/>
      <c r="W56" s="24"/>
      <c r="X56" s="25">
        <f>IF(W56="","",DATEDIF(W56,'様式 A-3'!$G$2,"Y"))</f>
      </c>
      <c r="Y56" s="25">
        <f t="shared" si="8"/>
      </c>
      <c r="Z56" s="23"/>
      <c r="AA56" s="23"/>
      <c r="AB56" s="23"/>
      <c r="AC56" s="23"/>
      <c r="AD56" s="23"/>
      <c r="AE56" s="23"/>
      <c r="AF56" s="23"/>
      <c r="AG56" s="23"/>
      <c r="AH56" s="23"/>
      <c r="AI56" s="222"/>
      <c r="AJ56" s="25">
        <f t="shared" si="5"/>
        <v>0</v>
      </c>
      <c r="AK56" s="68">
        <f t="shared" si="9"/>
        <v>0</v>
      </c>
      <c r="AL56" s="68">
        <f t="shared" si="10"/>
        <v>0</v>
      </c>
    </row>
    <row r="57" spans="1:38" ht="24" customHeight="1">
      <c r="A57" s="25">
        <f>IF('様式 A-3'!$AL$1="","",'様式 A-3'!$AL$1)</f>
      </c>
      <c r="B57" s="66"/>
      <c r="C57" s="67">
        <f t="shared" si="6"/>
      </c>
      <c r="D57" s="67">
        <f t="shared" si="7"/>
      </c>
      <c r="E57" s="30">
        <f>ASC('様式 A-3'!$D$7)</f>
      </c>
      <c r="F57" s="30">
        <f>'様式 A-3'!$D$8</f>
        <v>0</v>
      </c>
      <c r="G57" s="203" t="e">
        <f>'様式 WA-3（事務局作業用）'!$D$6</f>
        <v>#N/A</v>
      </c>
      <c r="H57" s="66" t="s">
        <v>715</v>
      </c>
      <c r="I57" s="44"/>
      <c r="J57" s="45"/>
      <c r="K57" s="44"/>
      <c r="L57" s="45"/>
      <c r="M57" s="25" t="s">
        <v>29</v>
      </c>
      <c r="N57" s="66"/>
      <c r="O57" s="303"/>
      <c r="P57" s="25"/>
      <c r="Q57" s="25"/>
      <c r="R57" s="25"/>
      <c r="S57" s="31"/>
      <c r="T57" s="23"/>
      <c r="U57" s="25"/>
      <c r="V57" s="25"/>
      <c r="W57" s="24"/>
      <c r="X57" s="25">
        <f>IF(W57="","",DATEDIF(W57,'様式 A-3'!$G$2,"Y"))</f>
      </c>
      <c r="Y57" s="25">
        <f t="shared" si="8"/>
      </c>
      <c r="Z57" s="23"/>
      <c r="AA57" s="23"/>
      <c r="AB57" s="23"/>
      <c r="AC57" s="23"/>
      <c r="AD57" s="23"/>
      <c r="AE57" s="23"/>
      <c r="AF57" s="23"/>
      <c r="AG57" s="23"/>
      <c r="AH57" s="23"/>
      <c r="AI57" s="222"/>
      <c r="AJ57" s="25">
        <f t="shared" si="5"/>
        <v>0</v>
      </c>
      <c r="AK57" s="68">
        <f t="shared" si="9"/>
        <v>0</v>
      </c>
      <c r="AL57" s="68">
        <f t="shared" si="10"/>
        <v>0</v>
      </c>
    </row>
    <row r="58" spans="1:38" ht="24" customHeight="1">
      <c r="A58" s="25">
        <f>IF('様式 A-3'!$AL$1="","",'様式 A-3'!$AL$1)</f>
      </c>
      <c r="B58" s="66"/>
      <c r="C58" s="67">
        <f t="shared" si="6"/>
      </c>
      <c r="D58" s="67">
        <f t="shared" si="7"/>
      </c>
      <c r="E58" s="30">
        <f>ASC('様式 A-3'!$D$7)</f>
      </c>
      <c r="F58" s="30">
        <f>'様式 A-3'!$D$8</f>
        <v>0</v>
      </c>
      <c r="G58" s="203" t="e">
        <f>'様式 WA-3（事務局作業用）'!$D$6</f>
        <v>#N/A</v>
      </c>
      <c r="H58" s="66" t="s">
        <v>716</v>
      </c>
      <c r="I58" s="44"/>
      <c r="J58" s="45"/>
      <c r="K58" s="44"/>
      <c r="L58" s="45"/>
      <c r="M58" s="25" t="s">
        <v>29</v>
      </c>
      <c r="N58" s="66"/>
      <c r="O58" s="303"/>
      <c r="P58" s="25"/>
      <c r="Q58" s="25"/>
      <c r="R58" s="25"/>
      <c r="S58" s="31"/>
      <c r="T58" s="23"/>
      <c r="U58" s="25"/>
      <c r="V58" s="25"/>
      <c r="W58" s="24"/>
      <c r="X58" s="25">
        <f>IF(W58="","",DATEDIF(W58,'様式 A-3'!$G$2,"Y"))</f>
      </c>
      <c r="Y58" s="25">
        <f t="shared" si="8"/>
      </c>
      <c r="Z58" s="23"/>
      <c r="AA58" s="23"/>
      <c r="AB58" s="23"/>
      <c r="AC58" s="23"/>
      <c r="AD58" s="23"/>
      <c r="AE58" s="23"/>
      <c r="AF58" s="23"/>
      <c r="AG58" s="23"/>
      <c r="AH58" s="23"/>
      <c r="AI58" s="222"/>
      <c r="AJ58" s="25">
        <f t="shared" si="5"/>
        <v>0</v>
      </c>
      <c r="AK58" s="68">
        <f t="shared" si="9"/>
        <v>0</v>
      </c>
      <c r="AL58" s="68">
        <f t="shared" si="10"/>
        <v>0</v>
      </c>
    </row>
    <row r="59" spans="1:38" ht="24" customHeight="1">
      <c r="A59" s="25">
        <f>IF('様式 A-3'!$AL$1="","",'様式 A-3'!$AL$1)</f>
      </c>
      <c r="B59" s="66"/>
      <c r="C59" s="67">
        <f t="shared" si="6"/>
      </c>
      <c r="D59" s="67">
        <f t="shared" si="7"/>
      </c>
      <c r="E59" s="30">
        <f>ASC('様式 A-3'!$D$7)</f>
      </c>
      <c r="F59" s="30">
        <f>'様式 A-3'!$D$8</f>
        <v>0</v>
      </c>
      <c r="G59" s="203" t="e">
        <f>'様式 WA-3（事務局作業用）'!$D$6</f>
        <v>#N/A</v>
      </c>
      <c r="H59" s="66" t="s">
        <v>717</v>
      </c>
      <c r="I59" s="44"/>
      <c r="J59" s="45"/>
      <c r="K59" s="44"/>
      <c r="L59" s="45"/>
      <c r="M59" s="25" t="s">
        <v>29</v>
      </c>
      <c r="N59" s="66"/>
      <c r="O59" s="303"/>
      <c r="P59" s="25"/>
      <c r="Q59" s="25"/>
      <c r="R59" s="25"/>
      <c r="S59" s="31"/>
      <c r="T59" s="23"/>
      <c r="U59" s="25"/>
      <c r="V59" s="25"/>
      <c r="W59" s="24"/>
      <c r="X59" s="25">
        <f>IF(W59="","",DATEDIF(W59,'様式 A-3'!$G$2,"Y"))</f>
      </c>
      <c r="Y59" s="25">
        <f t="shared" si="8"/>
      </c>
      <c r="Z59" s="23"/>
      <c r="AA59" s="23"/>
      <c r="AB59" s="23"/>
      <c r="AC59" s="23"/>
      <c r="AD59" s="23"/>
      <c r="AE59" s="23"/>
      <c r="AF59" s="23"/>
      <c r="AG59" s="23"/>
      <c r="AH59" s="23"/>
      <c r="AI59" s="222"/>
      <c r="AJ59" s="25">
        <f t="shared" si="5"/>
        <v>0</v>
      </c>
      <c r="AK59" s="68">
        <f t="shared" si="9"/>
        <v>0</v>
      </c>
      <c r="AL59" s="68">
        <f t="shared" si="10"/>
        <v>0</v>
      </c>
    </row>
    <row r="60" spans="1:38" ht="24" customHeight="1">
      <c r="A60" s="25">
        <f>IF('様式 A-3'!$AL$1="","",'様式 A-3'!$AL$1)</f>
      </c>
      <c r="B60" s="66"/>
      <c r="C60" s="67">
        <f t="shared" si="6"/>
      </c>
      <c r="D60" s="67">
        <f t="shared" si="7"/>
      </c>
      <c r="E60" s="30">
        <f>ASC('様式 A-3'!$D$7)</f>
      </c>
      <c r="F60" s="30">
        <f>'様式 A-3'!$D$8</f>
        <v>0</v>
      </c>
      <c r="G60" s="203" t="e">
        <f>'様式 WA-3（事務局作業用）'!$D$6</f>
        <v>#N/A</v>
      </c>
      <c r="H60" s="66" t="s">
        <v>718</v>
      </c>
      <c r="I60" s="44"/>
      <c r="J60" s="45"/>
      <c r="K60" s="44"/>
      <c r="L60" s="45"/>
      <c r="M60" s="25" t="s">
        <v>29</v>
      </c>
      <c r="N60" s="66"/>
      <c r="O60" s="303"/>
      <c r="P60" s="25"/>
      <c r="Q60" s="25"/>
      <c r="R60" s="25"/>
      <c r="S60" s="31"/>
      <c r="T60" s="23"/>
      <c r="U60" s="25"/>
      <c r="V60" s="25"/>
      <c r="W60" s="24"/>
      <c r="X60" s="25">
        <f>IF(W60="","",DATEDIF(W60,'様式 A-3'!$G$2,"Y"))</f>
      </c>
      <c r="Y60" s="25">
        <f t="shared" si="8"/>
      </c>
      <c r="Z60" s="23"/>
      <c r="AA60" s="23"/>
      <c r="AB60" s="23"/>
      <c r="AC60" s="23"/>
      <c r="AD60" s="23"/>
      <c r="AE60" s="23"/>
      <c r="AF60" s="23"/>
      <c r="AG60" s="23"/>
      <c r="AH60" s="23"/>
      <c r="AI60" s="222"/>
      <c r="AJ60" s="25">
        <f t="shared" si="5"/>
        <v>0</v>
      </c>
      <c r="AK60" s="68">
        <f t="shared" si="9"/>
        <v>0</v>
      </c>
      <c r="AL60" s="68">
        <f t="shared" si="10"/>
        <v>0</v>
      </c>
    </row>
    <row r="61" spans="1:38" ht="24" customHeight="1">
      <c r="A61" s="25">
        <f>IF('様式 A-3'!$AL$1="","",'様式 A-3'!$AL$1)</f>
      </c>
      <c r="B61" s="66"/>
      <c r="C61" s="67">
        <f t="shared" si="6"/>
      </c>
      <c r="D61" s="67">
        <f t="shared" si="7"/>
      </c>
      <c r="E61" s="30">
        <f>ASC('様式 A-3'!$D$7)</f>
      </c>
      <c r="F61" s="30">
        <f>'様式 A-3'!$D$8</f>
        <v>0</v>
      </c>
      <c r="G61" s="203" t="e">
        <f>'様式 WA-3（事務局作業用）'!$D$6</f>
        <v>#N/A</v>
      </c>
      <c r="H61" s="66" t="s">
        <v>719</v>
      </c>
      <c r="I61" s="44"/>
      <c r="J61" s="45"/>
      <c r="K61" s="44"/>
      <c r="L61" s="45"/>
      <c r="M61" s="25" t="s">
        <v>29</v>
      </c>
      <c r="N61" s="66"/>
      <c r="O61" s="303"/>
      <c r="P61" s="25"/>
      <c r="Q61" s="25"/>
      <c r="R61" s="25"/>
      <c r="S61" s="31"/>
      <c r="T61" s="23"/>
      <c r="U61" s="25"/>
      <c r="V61" s="25"/>
      <c r="W61" s="24"/>
      <c r="X61" s="25">
        <f>IF(W61="","",DATEDIF(W61,'様式 A-3'!$G$2,"Y"))</f>
      </c>
      <c r="Y61" s="25">
        <f t="shared" si="8"/>
      </c>
      <c r="Z61" s="23"/>
      <c r="AA61" s="23"/>
      <c r="AB61" s="23"/>
      <c r="AC61" s="23"/>
      <c r="AD61" s="23"/>
      <c r="AE61" s="23"/>
      <c r="AF61" s="23"/>
      <c r="AG61" s="23"/>
      <c r="AH61" s="23"/>
      <c r="AI61" s="222"/>
      <c r="AJ61" s="25">
        <f t="shared" si="5"/>
        <v>0</v>
      </c>
      <c r="AK61" s="68">
        <f t="shared" si="9"/>
        <v>0</v>
      </c>
      <c r="AL61" s="68">
        <f t="shared" si="10"/>
        <v>0</v>
      </c>
    </row>
    <row r="62" spans="1:38" ht="24" customHeight="1">
      <c r="A62" s="25">
        <f>IF('様式 A-3'!$AL$1="","",'様式 A-3'!$AL$1)</f>
      </c>
      <c r="B62" s="66"/>
      <c r="C62" s="67">
        <f t="shared" si="6"/>
      </c>
      <c r="D62" s="67">
        <f t="shared" si="7"/>
      </c>
      <c r="E62" s="30">
        <f>ASC('様式 A-3'!$D$7)</f>
      </c>
      <c r="F62" s="30">
        <f>'様式 A-3'!$D$8</f>
        <v>0</v>
      </c>
      <c r="G62" s="203" t="e">
        <f>'様式 WA-3（事務局作業用）'!$D$6</f>
        <v>#N/A</v>
      </c>
      <c r="H62" s="66" t="s">
        <v>720</v>
      </c>
      <c r="I62" s="44"/>
      <c r="J62" s="45"/>
      <c r="K62" s="44"/>
      <c r="L62" s="45"/>
      <c r="M62" s="25" t="s">
        <v>29</v>
      </c>
      <c r="N62" s="66"/>
      <c r="O62" s="303"/>
      <c r="P62" s="25"/>
      <c r="Q62" s="25"/>
      <c r="R62" s="25"/>
      <c r="S62" s="31"/>
      <c r="T62" s="23"/>
      <c r="U62" s="25"/>
      <c r="V62" s="25"/>
      <c r="W62" s="24"/>
      <c r="X62" s="25">
        <f>IF(W62="","",DATEDIF(W62,'様式 A-3'!$G$2,"Y"))</f>
      </c>
      <c r="Y62" s="25">
        <f t="shared" si="8"/>
      </c>
      <c r="Z62" s="23"/>
      <c r="AA62" s="23"/>
      <c r="AB62" s="23"/>
      <c r="AC62" s="23"/>
      <c r="AD62" s="23"/>
      <c r="AE62" s="23"/>
      <c r="AF62" s="23"/>
      <c r="AG62" s="23"/>
      <c r="AH62" s="23"/>
      <c r="AI62" s="222"/>
      <c r="AJ62" s="25">
        <f t="shared" si="5"/>
        <v>0</v>
      </c>
      <c r="AK62" s="68">
        <f t="shared" si="9"/>
        <v>0</v>
      </c>
      <c r="AL62" s="68">
        <f t="shared" si="10"/>
        <v>0</v>
      </c>
    </row>
    <row r="63" spans="1:38" ht="24" customHeight="1">
      <c r="A63" s="25">
        <f>IF('様式 A-3'!$AL$1="","",'様式 A-3'!$AL$1)</f>
      </c>
      <c r="B63" s="66"/>
      <c r="C63" s="67">
        <f t="shared" si="6"/>
      </c>
      <c r="D63" s="67">
        <f t="shared" si="7"/>
      </c>
      <c r="E63" s="30">
        <f>ASC('様式 A-3'!$D$7)</f>
      </c>
      <c r="F63" s="30">
        <f>'様式 A-3'!$D$8</f>
        <v>0</v>
      </c>
      <c r="G63" s="203" t="e">
        <f>'様式 WA-3（事務局作業用）'!$D$6</f>
        <v>#N/A</v>
      </c>
      <c r="H63" s="66" t="s">
        <v>721</v>
      </c>
      <c r="I63" s="44"/>
      <c r="J63" s="45"/>
      <c r="K63" s="44"/>
      <c r="L63" s="45"/>
      <c r="M63" s="25" t="s">
        <v>29</v>
      </c>
      <c r="N63" s="66"/>
      <c r="O63" s="303"/>
      <c r="P63" s="25"/>
      <c r="Q63" s="25"/>
      <c r="R63" s="25"/>
      <c r="S63" s="31"/>
      <c r="T63" s="23"/>
      <c r="U63" s="25"/>
      <c r="V63" s="25"/>
      <c r="W63" s="24"/>
      <c r="X63" s="25">
        <f>IF(W63="","",DATEDIF(W63,'様式 A-3'!$G$2,"Y"))</f>
      </c>
      <c r="Y63" s="25">
        <f t="shared" si="8"/>
      </c>
      <c r="Z63" s="23"/>
      <c r="AA63" s="23"/>
      <c r="AB63" s="23"/>
      <c r="AC63" s="23"/>
      <c r="AD63" s="23"/>
      <c r="AE63" s="23"/>
      <c r="AF63" s="23"/>
      <c r="AG63" s="23"/>
      <c r="AH63" s="23"/>
      <c r="AI63" s="222"/>
      <c r="AJ63" s="25">
        <f t="shared" si="5"/>
        <v>0</v>
      </c>
      <c r="AK63" s="68">
        <f t="shared" si="9"/>
        <v>0</v>
      </c>
      <c r="AL63" s="68">
        <f t="shared" si="10"/>
        <v>0</v>
      </c>
    </row>
    <row r="64" spans="1:38" ht="24" customHeight="1">
      <c r="A64" s="25">
        <f>IF('様式 A-3'!$AL$1="","",'様式 A-3'!$AL$1)</f>
      </c>
      <c r="B64" s="66"/>
      <c r="C64" s="67">
        <f t="shared" si="6"/>
      </c>
      <c r="D64" s="67">
        <f t="shared" si="7"/>
      </c>
      <c r="E64" s="30">
        <f>ASC('様式 A-3'!$D$7)</f>
      </c>
      <c r="F64" s="30">
        <f>'様式 A-3'!$D$8</f>
        <v>0</v>
      </c>
      <c r="G64" s="203" t="e">
        <f>'様式 WA-3（事務局作業用）'!$D$6</f>
        <v>#N/A</v>
      </c>
      <c r="H64" s="66" t="s">
        <v>722</v>
      </c>
      <c r="I64" s="44"/>
      <c r="J64" s="45"/>
      <c r="K64" s="44"/>
      <c r="L64" s="45"/>
      <c r="M64" s="25" t="s">
        <v>29</v>
      </c>
      <c r="N64" s="66"/>
      <c r="O64" s="303"/>
      <c r="P64" s="25"/>
      <c r="Q64" s="25"/>
      <c r="R64" s="25"/>
      <c r="S64" s="31"/>
      <c r="T64" s="23"/>
      <c r="U64" s="25"/>
      <c r="V64" s="25"/>
      <c r="W64" s="24"/>
      <c r="X64" s="25">
        <f>IF(W64="","",DATEDIF(W64,'様式 A-3'!$G$2,"Y"))</f>
      </c>
      <c r="Y64" s="25">
        <f t="shared" si="8"/>
      </c>
      <c r="Z64" s="23"/>
      <c r="AA64" s="23"/>
      <c r="AB64" s="23"/>
      <c r="AC64" s="23"/>
      <c r="AD64" s="23"/>
      <c r="AE64" s="23"/>
      <c r="AF64" s="23"/>
      <c r="AG64" s="23"/>
      <c r="AH64" s="23"/>
      <c r="AI64" s="222"/>
      <c r="AJ64" s="25">
        <f t="shared" si="5"/>
        <v>0</v>
      </c>
      <c r="AK64" s="68">
        <f t="shared" si="9"/>
        <v>0</v>
      </c>
      <c r="AL64" s="68">
        <f t="shared" si="10"/>
        <v>0</v>
      </c>
    </row>
    <row r="65" spans="1:38" ht="24" customHeight="1">
      <c r="A65" s="25">
        <f>IF('様式 A-3'!$AL$1="","",'様式 A-3'!$AL$1)</f>
      </c>
      <c r="B65" s="66"/>
      <c r="C65" s="67">
        <f t="shared" si="6"/>
      </c>
      <c r="D65" s="67">
        <f t="shared" si="7"/>
      </c>
      <c r="E65" s="30">
        <f>ASC('様式 A-3'!$D$7)</f>
      </c>
      <c r="F65" s="30">
        <f>'様式 A-3'!$D$8</f>
        <v>0</v>
      </c>
      <c r="G65" s="203" t="e">
        <f>'様式 WA-3（事務局作業用）'!$D$6</f>
        <v>#N/A</v>
      </c>
      <c r="H65" s="66" t="s">
        <v>723</v>
      </c>
      <c r="I65" s="44"/>
      <c r="J65" s="45"/>
      <c r="K65" s="44"/>
      <c r="L65" s="45"/>
      <c r="M65" s="25" t="s">
        <v>29</v>
      </c>
      <c r="N65" s="66"/>
      <c r="O65" s="303"/>
      <c r="P65" s="25"/>
      <c r="Q65" s="25"/>
      <c r="R65" s="25"/>
      <c r="S65" s="31"/>
      <c r="T65" s="23"/>
      <c r="U65" s="25"/>
      <c r="V65" s="25"/>
      <c r="W65" s="24"/>
      <c r="X65" s="25">
        <f>IF(W65="","",DATEDIF(W65,'様式 A-3'!$G$2,"Y"))</f>
      </c>
      <c r="Y65" s="25">
        <f t="shared" si="8"/>
      </c>
      <c r="Z65" s="23"/>
      <c r="AA65" s="23"/>
      <c r="AB65" s="23"/>
      <c r="AC65" s="23"/>
      <c r="AD65" s="23"/>
      <c r="AE65" s="23"/>
      <c r="AF65" s="23"/>
      <c r="AG65" s="23"/>
      <c r="AH65" s="23"/>
      <c r="AI65" s="222"/>
      <c r="AJ65" s="25">
        <f t="shared" si="5"/>
        <v>0</v>
      </c>
      <c r="AK65" s="68">
        <f t="shared" si="9"/>
        <v>0</v>
      </c>
      <c r="AL65" s="68">
        <f t="shared" si="10"/>
        <v>0</v>
      </c>
    </row>
    <row r="66" spans="1:38" ht="24" customHeight="1">
      <c r="A66" s="25">
        <f>IF('様式 A-3'!$AL$1="","",'様式 A-3'!$AL$1)</f>
      </c>
      <c r="B66" s="66"/>
      <c r="C66" s="67">
        <f t="shared" si="6"/>
      </c>
      <c r="D66" s="67">
        <f t="shared" si="7"/>
      </c>
      <c r="E66" s="30">
        <f>ASC('様式 A-3'!$D$7)</f>
      </c>
      <c r="F66" s="30">
        <f>'様式 A-3'!$D$8</f>
        <v>0</v>
      </c>
      <c r="G66" s="203" t="e">
        <f>'様式 WA-3（事務局作業用）'!$D$6</f>
        <v>#N/A</v>
      </c>
      <c r="H66" s="66" t="s">
        <v>724</v>
      </c>
      <c r="I66" s="44"/>
      <c r="J66" s="45"/>
      <c r="K66" s="44"/>
      <c r="L66" s="45"/>
      <c r="M66" s="25" t="s">
        <v>29</v>
      </c>
      <c r="N66" s="66"/>
      <c r="O66" s="303"/>
      <c r="P66" s="25"/>
      <c r="Q66" s="25"/>
      <c r="R66" s="25"/>
      <c r="S66" s="31"/>
      <c r="T66" s="23"/>
      <c r="U66" s="25"/>
      <c r="V66" s="25"/>
      <c r="W66" s="24"/>
      <c r="X66" s="25">
        <f>IF(W66="","",DATEDIF(W66,'様式 A-3'!$G$2,"Y"))</f>
      </c>
      <c r="Y66" s="25">
        <f t="shared" si="8"/>
      </c>
      <c r="Z66" s="23"/>
      <c r="AA66" s="23"/>
      <c r="AB66" s="23"/>
      <c r="AC66" s="23"/>
      <c r="AD66" s="23"/>
      <c r="AE66" s="23"/>
      <c r="AF66" s="23"/>
      <c r="AG66" s="23"/>
      <c r="AH66" s="23"/>
      <c r="AI66" s="222"/>
      <c r="AJ66" s="25">
        <f t="shared" si="5"/>
        <v>0</v>
      </c>
      <c r="AK66" s="68">
        <f t="shared" si="9"/>
        <v>0</v>
      </c>
      <c r="AL66" s="68">
        <f t="shared" si="10"/>
        <v>0</v>
      </c>
    </row>
    <row r="67" spans="1:38" ht="24" customHeight="1">
      <c r="A67" s="25">
        <f>IF('様式 A-3'!$AL$1="","",'様式 A-3'!$AL$1)</f>
      </c>
      <c r="B67" s="66"/>
      <c r="C67" s="67">
        <f t="shared" si="6"/>
      </c>
      <c r="D67" s="67">
        <f t="shared" si="7"/>
      </c>
      <c r="E67" s="30">
        <f>ASC('様式 A-3'!$D$7)</f>
      </c>
      <c r="F67" s="30">
        <f>'様式 A-3'!$D$8</f>
        <v>0</v>
      </c>
      <c r="G67" s="203" t="e">
        <f>'様式 WA-3（事務局作業用）'!$D$6</f>
        <v>#N/A</v>
      </c>
      <c r="H67" s="66" t="s">
        <v>725</v>
      </c>
      <c r="I67" s="44"/>
      <c r="J67" s="45"/>
      <c r="K67" s="44"/>
      <c r="L67" s="45"/>
      <c r="M67" s="25" t="s">
        <v>29</v>
      </c>
      <c r="N67" s="66"/>
      <c r="O67" s="303"/>
      <c r="P67" s="25"/>
      <c r="Q67" s="25"/>
      <c r="R67" s="25"/>
      <c r="S67" s="31"/>
      <c r="T67" s="23"/>
      <c r="U67" s="25"/>
      <c r="V67" s="25"/>
      <c r="W67" s="24"/>
      <c r="X67" s="25">
        <f>IF(W67="","",DATEDIF(W67,'様式 A-3'!$G$2,"Y"))</f>
      </c>
      <c r="Y67" s="25">
        <f t="shared" si="8"/>
      </c>
      <c r="Z67" s="23"/>
      <c r="AA67" s="23"/>
      <c r="AB67" s="23"/>
      <c r="AC67" s="23"/>
      <c r="AD67" s="23"/>
      <c r="AE67" s="23"/>
      <c r="AF67" s="23"/>
      <c r="AG67" s="23"/>
      <c r="AH67" s="23"/>
      <c r="AI67" s="222"/>
      <c r="AJ67" s="25">
        <f t="shared" si="5"/>
        <v>0</v>
      </c>
      <c r="AK67" s="68">
        <f t="shared" si="9"/>
        <v>0</v>
      </c>
      <c r="AL67" s="68">
        <f t="shared" si="10"/>
        <v>0</v>
      </c>
    </row>
    <row r="68" spans="1:38" ht="24" customHeight="1">
      <c r="A68" s="25">
        <f>IF('様式 A-3'!$AL$1="","",'様式 A-3'!$AL$1)</f>
      </c>
      <c r="B68" s="66"/>
      <c r="C68" s="67">
        <f t="shared" si="6"/>
      </c>
      <c r="D68" s="67">
        <f t="shared" si="7"/>
      </c>
      <c r="E68" s="30">
        <f>ASC('様式 A-3'!$D$7)</f>
      </c>
      <c r="F68" s="30">
        <f>'様式 A-3'!$D$8</f>
        <v>0</v>
      </c>
      <c r="G68" s="203" t="e">
        <f>'様式 WA-3（事務局作業用）'!$D$6</f>
        <v>#N/A</v>
      </c>
      <c r="H68" s="66" t="s">
        <v>726</v>
      </c>
      <c r="I68" s="44"/>
      <c r="J68" s="45"/>
      <c r="K68" s="44"/>
      <c r="L68" s="45"/>
      <c r="M68" s="25" t="s">
        <v>29</v>
      </c>
      <c r="N68" s="66"/>
      <c r="O68" s="303"/>
      <c r="P68" s="25"/>
      <c r="Q68" s="25"/>
      <c r="R68" s="25"/>
      <c r="S68" s="31"/>
      <c r="T68" s="23"/>
      <c r="U68" s="25"/>
      <c r="V68" s="25"/>
      <c r="W68" s="24"/>
      <c r="X68" s="25">
        <f>IF(W68="","",DATEDIF(W68,'様式 A-3'!$G$2,"Y"))</f>
      </c>
      <c r="Y68" s="25">
        <f t="shared" si="8"/>
      </c>
      <c r="Z68" s="23"/>
      <c r="AA68" s="23"/>
      <c r="AB68" s="23"/>
      <c r="AC68" s="23"/>
      <c r="AD68" s="23"/>
      <c r="AE68" s="23"/>
      <c r="AF68" s="23"/>
      <c r="AG68" s="23"/>
      <c r="AH68" s="23"/>
      <c r="AI68" s="222"/>
      <c r="AJ68" s="25">
        <f t="shared" si="5"/>
        <v>0</v>
      </c>
      <c r="AK68" s="68">
        <f t="shared" si="9"/>
        <v>0</v>
      </c>
      <c r="AL68" s="68">
        <f t="shared" si="10"/>
        <v>0</v>
      </c>
    </row>
    <row r="69" spans="1:38" ht="24" customHeight="1">
      <c r="A69" s="25">
        <f>IF('様式 A-3'!$AL$1="","",'様式 A-3'!$AL$1)</f>
      </c>
      <c r="B69" s="66"/>
      <c r="C69" s="67">
        <f t="shared" si="6"/>
      </c>
      <c r="D69" s="67">
        <f t="shared" si="7"/>
      </c>
      <c r="E69" s="30">
        <f>ASC('様式 A-3'!$D$7)</f>
      </c>
      <c r="F69" s="30">
        <f>'様式 A-3'!$D$8</f>
        <v>0</v>
      </c>
      <c r="G69" s="203" t="e">
        <f>'様式 WA-3（事務局作業用）'!$D$6</f>
        <v>#N/A</v>
      </c>
      <c r="H69" s="66" t="s">
        <v>727</v>
      </c>
      <c r="I69" s="44"/>
      <c r="J69" s="45"/>
      <c r="K69" s="44"/>
      <c r="L69" s="45"/>
      <c r="M69" s="25" t="s">
        <v>29</v>
      </c>
      <c r="N69" s="66"/>
      <c r="O69" s="303"/>
      <c r="P69" s="25"/>
      <c r="Q69" s="25"/>
      <c r="R69" s="25"/>
      <c r="S69" s="31"/>
      <c r="T69" s="23"/>
      <c r="U69" s="25"/>
      <c r="V69" s="25"/>
      <c r="W69" s="24"/>
      <c r="X69" s="25">
        <f>IF(W69="","",DATEDIF(W69,'様式 A-3'!$G$2,"Y"))</f>
      </c>
      <c r="Y69" s="25">
        <f t="shared" si="8"/>
      </c>
      <c r="Z69" s="23"/>
      <c r="AA69" s="23"/>
      <c r="AB69" s="23"/>
      <c r="AC69" s="23"/>
      <c r="AD69" s="23"/>
      <c r="AE69" s="23"/>
      <c r="AF69" s="23"/>
      <c r="AG69" s="23"/>
      <c r="AH69" s="23"/>
      <c r="AI69" s="222"/>
      <c r="AJ69" s="25">
        <f t="shared" si="5"/>
        <v>0</v>
      </c>
      <c r="AK69" s="68">
        <f t="shared" si="9"/>
        <v>0</v>
      </c>
      <c r="AL69" s="68">
        <f t="shared" si="10"/>
        <v>0</v>
      </c>
    </row>
    <row r="70" spans="1:38" ht="24" customHeight="1">
      <c r="A70" s="25">
        <f>IF('様式 A-3'!$AL$1="","",'様式 A-3'!$AL$1)</f>
      </c>
      <c r="B70" s="66"/>
      <c r="C70" s="67">
        <f t="shared" si="6"/>
      </c>
      <c r="D70" s="67">
        <f t="shared" si="7"/>
      </c>
      <c r="E70" s="30">
        <f>ASC('様式 A-3'!$D$7)</f>
      </c>
      <c r="F70" s="30">
        <f>'様式 A-3'!$D$8</f>
        <v>0</v>
      </c>
      <c r="G70" s="203" t="e">
        <f>'様式 WA-3（事務局作業用）'!$D$6</f>
        <v>#N/A</v>
      </c>
      <c r="H70" s="66" t="s">
        <v>728</v>
      </c>
      <c r="I70" s="44"/>
      <c r="J70" s="45"/>
      <c r="K70" s="44"/>
      <c r="L70" s="45"/>
      <c r="M70" s="25" t="s">
        <v>29</v>
      </c>
      <c r="N70" s="66"/>
      <c r="O70" s="303"/>
      <c r="P70" s="25"/>
      <c r="Q70" s="25"/>
      <c r="R70" s="25"/>
      <c r="S70" s="31"/>
      <c r="T70" s="23"/>
      <c r="U70" s="25"/>
      <c r="V70" s="25"/>
      <c r="W70" s="24"/>
      <c r="X70" s="25">
        <f>IF(W70="","",DATEDIF(W70,'様式 A-3'!$G$2,"Y"))</f>
      </c>
      <c r="Y70" s="25">
        <f t="shared" si="8"/>
      </c>
      <c r="Z70" s="23"/>
      <c r="AA70" s="23"/>
      <c r="AB70" s="23"/>
      <c r="AC70" s="23"/>
      <c r="AD70" s="23"/>
      <c r="AE70" s="23"/>
      <c r="AF70" s="23"/>
      <c r="AG70" s="23"/>
      <c r="AH70" s="23"/>
      <c r="AI70" s="222"/>
      <c r="AJ70" s="25">
        <f t="shared" si="5"/>
        <v>0</v>
      </c>
      <c r="AK70" s="68">
        <f t="shared" si="9"/>
        <v>0</v>
      </c>
      <c r="AL70" s="68">
        <f t="shared" si="10"/>
        <v>0</v>
      </c>
    </row>
    <row r="71" spans="1:38" ht="24" customHeight="1">
      <c r="A71" s="25">
        <f>IF('様式 A-3'!$AL$1="","",'様式 A-3'!$AL$1)</f>
      </c>
      <c r="B71" s="66"/>
      <c r="C71" s="67">
        <f t="shared" si="6"/>
      </c>
      <c r="D71" s="67">
        <f t="shared" si="7"/>
      </c>
      <c r="E71" s="30">
        <f>ASC('様式 A-3'!$D$7)</f>
      </c>
      <c r="F71" s="30">
        <f>'様式 A-3'!$D$8</f>
        <v>0</v>
      </c>
      <c r="G71" s="203" t="e">
        <f>'様式 WA-3（事務局作業用）'!$D$6</f>
        <v>#N/A</v>
      </c>
      <c r="H71" s="66" t="s">
        <v>729</v>
      </c>
      <c r="I71" s="44"/>
      <c r="J71" s="45"/>
      <c r="K71" s="44"/>
      <c r="L71" s="45"/>
      <c r="M71" s="25" t="s">
        <v>29</v>
      </c>
      <c r="N71" s="66"/>
      <c r="O71" s="303"/>
      <c r="P71" s="25"/>
      <c r="Q71" s="25"/>
      <c r="R71" s="25"/>
      <c r="S71" s="31"/>
      <c r="T71" s="23"/>
      <c r="U71" s="25"/>
      <c r="V71" s="25"/>
      <c r="W71" s="24"/>
      <c r="X71" s="25">
        <f>IF(W71="","",DATEDIF(W71,'様式 A-3'!$G$2,"Y"))</f>
      </c>
      <c r="Y71" s="25">
        <f t="shared" si="8"/>
      </c>
      <c r="Z71" s="23"/>
      <c r="AA71" s="23"/>
      <c r="AB71" s="23"/>
      <c r="AC71" s="23"/>
      <c r="AD71" s="23"/>
      <c r="AE71" s="23"/>
      <c r="AF71" s="23"/>
      <c r="AG71" s="23"/>
      <c r="AH71" s="23"/>
      <c r="AI71" s="222"/>
      <c r="AJ71" s="25">
        <f t="shared" si="5"/>
        <v>0</v>
      </c>
      <c r="AK71" s="68">
        <f t="shared" si="9"/>
        <v>0</v>
      </c>
      <c r="AL71" s="68">
        <f t="shared" si="10"/>
        <v>0</v>
      </c>
    </row>
    <row r="72" spans="1:38" ht="24" customHeight="1">
      <c r="A72" s="25">
        <f>IF('様式 A-3'!$AL$1="","",'様式 A-3'!$AL$1)</f>
      </c>
      <c r="B72" s="66"/>
      <c r="C72" s="67">
        <f t="shared" si="6"/>
      </c>
      <c r="D72" s="67">
        <f t="shared" si="7"/>
      </c>
      <c r="E72" s="30">
        <f>ASC('様式 A-3'!$D$7)</f>
      </c>
      <c r="F72" s="30">
        <f>'様式 A-3'!$D$8</f>
        <v>0</v>
      </c>
      <c r="G72" s="203" t="e">
        <f>'様式 WA-3（事務局作業用）'!$D$6</f>
        <v>#N/A</v>
      </c>
      <c r="H72" s="66" t="s">
        <v>730</v>
      </c>
      <c r="I72" s="44"/>
      <c r="J72" s="45"/>
      <c r="K72" s="44"/>
      <c r="L72" s="45"/>
      <c r="M72" s="25" t="s">
        <v>29</v>
      </c>
      <c r="N72" s="66"/>
      <c r="O72" s="303"/>
      <c r="P72" s="25"/>
      <c r="Q72" s="25"/>
      <c r="R72" s="25"/>
      <c r="S72" s="31"/>
      <c r="T72" s="23"/>
      <c r="U72" s="25"/>
      <c r="V72" s="25"/>
      <c r="W72" s="24"/>
      <c r="X72" s="25">
        <f>IF(W72="","",DATEDIF(W72,'様式 A-3'!$G$2,"Y"))</f>
      </c>
      <c r="Y72" s="25">
        <f t="shared" si="8"/>
      </c>
      <c r="Z72" s="23"/>
      <c r="AA72" s="23"/>
      <c r="AB72" s="23"/>
      <c r="AC72" s="23"/>
      <c r="AD72" s="23"/>
      <c r="AE72" s="23"/>
      <c r="AF72" s="23"/>
      <c r="AG72" s="23"/>
      <c r="AH72" s="23"/>
      <c r="AI72" s="222"/>
      <c r="AJ72" s="25">
        <f t="shared" si="5"/>
        <v>0</v>
      </c>
      <c r="AK72" s="68">
        <f t="shared" si="9"/>
        <v>0</v>
      </c>
      <c r="AL72" s="68">
        <f t="shared" si="10"/>
        <v>0</v>
      </c>
    </row>
    <row r="73" spans="1:38" ht="24" customHeight="1">
      <c r="A73" s="25">
        <f>IF('様式 A-3'!$AL$1="","",'様式 A-3'!$AL$1)</f>
      </c>
      <c r="B73" s="66"/>
      <c r="C73" s="67">
        <f t="shared" si="6"/>
      </c>
      <c r="D73" s="67">
        <f t="shared" si="7"/>
      </c>
      <c r="E73" s="30">
        <f>ASC('様式 A-3'!$D$7)</f>
      </c>
      <c r="F73" s="30">
        <f>'様式 A-3'!$D$8</f>
        <v>0</v>
      </c>
      <c r="G73" s="203" t="e">
        <f>'様式 WA-3（事務局作業用）'!$D$6</f>
        <v>#N/A</v>
      </c>
      <c r="H73" s="66" t="s">
        <v>731</v>
      </c>
      <c r="I73" s="44"/>
      <c r="J73" s="45"/>
      <c r="K73" s="44"/>
      <c r="L73" s="45"/>
      <c r="M73" s="25" t="s">
        <v>29</v>
      </c>
      <c r="N73" s="66"/>
      <c r="O73" s="303"/>
      <c r="P73" s="25"/>
      <c r="Q73" s="25"/>
      <c r="R73" s="25"/>
      <c r="S73" s="31"/>
      <c r="T73" s="23"/>
      <c r="U73" s="25"/>
      <c r="V73" s="25"/>
      <c r="W73" s="24"/>
      <c r="X73" s="25">
        <f>IF(W73="","",DATEDIF(W73,'様式 A-3'!$G$2,"Y"))</f>
      </c>
      <c r="Y73" s="25">
        <f t="shared" si="8"/>
      </c>
      <c r="Z73" s="23"/>
      <c r="AA73" s="23"/>
      <c r="AB73" s="23"/>
      <c r="AC73" s="23"/>
      <c r="AD73" s="23"/>
      <c r="AE73" s="23"/>
      <c r="AF73" s="23"/>
      <c r="AG73" s="23"/>
      <c r="AH73" s="23"/>
      <c r="AI73" s="222"/>
      <c r="AJ73" s="25">
        <f t="shared" si="5"/>
        <v>0</v>
      </c>
      <c r="AK73" s="68">
        <f t="shared" si="9"/>
        <v>0</v>
      </c>
      <c r="AL73" s="68">
        <f t="shared" si="10"/>
        <v>0</v>
      </c>
    </row>
    <row r="74" spans="1:38" ht="24" customHeight="1">
      <c r="A74" s="25">
        <f>IF('様式 A-3'!$AL$1="","",'様式 A-3'!$AL$1)</f>
      </c>
      <c r="B74" s="66"/>
      <c r="C74" s="67">
        <f t="shared" si="6"/>
      </c>
      <c r="D74" s="67">
        <f t="shared" si="7"/>
      </c>
      <c r="E74" s="30">
        <f>ASC('様式 A-3'!$D$7)</f>
      </c>
      <c r="F74" s="30">
        <f>'様式 A-3'!$D$8</f>
        <v>0</v>
      </c>
      <c r="G74" s="203" t="e">
        <f>'様式 WA-3（事務局作業用）'!$D$6</f>
        <v>#N/A</v>
      </c>
      <c r="H74" s="66" t="s">
        <v>732</v>
      </c>
      <c r="I74" s="44"/>
      <c r="J74" s="45"/>
      <c r="K74" s="44"/>
      <c r="L74" s="45"/>
      <c r="M74" s="25" t="s">
        <v>29</v>
      </c>
      <c r="N74" s="66"/>
      <c r="O74" s="303"/>
      <c r="P74" s="25"/>
      <c r="Q74" s="25"/>
      <c r="R74" s="25"/>
      <c r="S74" s="31"/>
      <c r="T74" s="23"/>
      <c r="U74" s="25"/>
      <c r="V74" s="25"/>
      <c r="W74" s="24"/>
      <c r="X74" s="25">
        <f>IF(W74="","",DATEDIF(W74,'様式 A-3'!$G$2,"Y"))</f>
      </c>
      <c r="Y74" s="25">
        <f t="shared" si="8"/>
      </c>
      <c r="Z74" s="23"/>
      <c r="AA74" s="23"/>
      <c r="AB74" s="23"/>
      <c r="AC74" s="23"/>
      <c r="AD74" s="23"/>
      <c r="AE74" s="23"/>
      <c r="AF74" s="23"/>
      <c r="AG74" s="23"/>
      <c r="AH74" s="23"/>
      <c r="AI74" s="222"/>
      <c r="AJ74" s="25">
        <f t="shared" si="5"/>
        <v>0</v>
      </c>
      <c r="AK74" s="68">
        <f t="shared" si="9"/>
        <v>0</v>
      </c>
      <c r="AL74" s="68">
        <f t="shared" si="10"/>
        <v>0</v>
      </c>
    </row>
    <row r="75" spans="1:38" ht="24" customHeight="1">
      <c r="A75" s="25">
        <f>IF('様式 A-3'!$AL$1="","",'様式 A-3'!$AL$1)</f>
      </c>
      <c r="B75" s="66"/>
      <c r="C75" s="67">
        <f t="shared" si="6"/>
      </c>
      <c r="D75" s="67">
        <f t="shared" si="7"/>
      </c>
      <c r="E75" s="30">
        <f>ASC('様式 A-3'!$D$7)</f>
      </c>
      <c r="F75" s="30">
        <f>'様式 A-3'!$D$8</f>
        <v>0</v>
      </c>
      <c r="G75" s="203" t="e">
        <f>'様式 WA-3（事務局作業用）'!$D$6</f>
        <v>#N/A</v>
      </c>
      <c r="H75" s="66" t="s">
        <v>733</v>
      </c>
      <c r="I75" s="44"/>
      <c r="J75" s="45"/>
      <c r="K75" s="44"/>
      <c r="L75" s="45"/>
      <c r="M75" s="25" t="s">
        <v>29</v>
      </c>
      <c r="N75" s="66"/>
      <c r="O75" s="303"/>
      <c r="P75" s="25"/>
      <c r="Q75" s="25"/>
      <c r="R75" s="25"/>
      <c r="S75" s="31"/>
      <c r="T75" s="23"/>
      <c r="U75" s="25"/>
      <c r="V75" s="25"/>
      <c r="W75" s="24"/>
      <c r="X75" s="25">
        <f>IF(W75="","",DATEDIF(W75,'様式 A-3'!$G$2,"Y"))</f>
      </c>
      <c r="Y75" s="25">
        <f t="shared" si="8"/>
      </c>
      <c r="Z75" s="23"/>
      <c r="AA75" s="23"/>
      <c r="AB75" s="23"/>
      <c r="AC75" s="23"/>
      <c r="AD75" s="23"/>
      <c r="AE75" s="23"/>
      <c r="AF75" s="23"/>
      <c r="AG75" s="23"/>
      <c r="AH75" s="23"/>
      <c r="AI75" s="222"/>
      <c r="AJ75" s="25">
        <f t="shared" si="5"/>
        <v>0</v>
      </c>
      <c r="AK75" s="68">
        <f t="shared" si="9"/>
        <v>0</v>
      </c>
      <c r="AL75" s="68">
        <f t="shared" si="10"/>
        <v>0</v>
      </c>
    </row>
    <row r="76" spans="1:38" ht="24" customHeight="1">
      <c r="A76" s="25">
        <f>IF('様式 A-3'!$AL$1="","",'様式 A-3'!$AL$1)</f>
      </c>
      <c r="B76" s="66"/>
      <c r="C76" s="67">
        <f t="shared" si="6"/>
      </c>
      <c r="D76" s="67">
        <f t="shared" si="7"/>
      </c>
      <c r="E76" s="30">
        <f>ASC('様式 A-3'!$D$7)</f>
      </c>
      <c r="F76" s="30">
        <f>'様式 A-3'!$D$8</f>
        <v>0</v>
      </c>
      <c r="G76" s="203" t="e">
        <f>'様式 WA-3（事務局作業用）'!$D$6</f>
        <v>#N/A</v>
      </c>
      <c r="H76" s="66" t="s">
        <v>734</v>
      </c>
      <c r="I76" s="44"/>
      <c r="J76" s="45"/>
      <c r="K76" s="44"/>
      <c r="L76" s="45"/>
      <c r="M76" s="25" t="s">
        <v>29</v>
      </c>
      <c r="N76" s="66"/>
      <c r="O76" s="303"/>
      <c r="P76" s="25"/>
      <c r="Q76" s="25"/>
      <c r="R76" s="25"/>
      <c r="S76" s="31"/>
      <c r="T76" s="23"/>
      <c r="U76" s="25"/>
      <c r="V76" s="25"/>
      <c r="W76" s="24"/>
      <c r="X76" s="25">
        <f>IF(W76="","",DATEDIF(W76,'様式 A-3'!$G$2,"Y"))</f>
      </c>
      <c r="Y76" s="25">
        <f t="shared" si="8"/>
      </c>
      <c r="Z76" s="23"/>
      <c r="AA76" s="23"/>
      <c r="AB76" s="23"/>
      <c r="AC76" s="23"/>
      <c r="AD76" s="23"/>
      <c r="AE76" s="23"/>
      <c r="AF76" s="23"/>
      <c r="AG76" s="23"/>
      <c r="AH76" s="23"/>
      <c r="AI76" s="222"/>
      <c r="AJ76" s="25">
        <f t="shared" si="5"/>
        <v>0</v>
      </c>
      <c r="AK76" s="68">
        <f t="shared" si="9"/>
        <v>0</v>
      </c>
      <c r="AL76" s="68">
        <f t="shared" si="10"/>
        <v>0</v>
      </c>
    </row>
    <row r="77" spans="1:38" ht="24" customHeight="1">
      <c r="A77" s="25">
        <f>IF('様式 A-3'!$AL$1="","",'様式 A-3'!$AL$1)</f>
      </c>
      <c r="B77" s="66"/>
      <c r="C77" s="67">
        <f t="shared" si="6"/>
      </c>
      <c r="D77" s="67">
        <f t="shared" si="7"/>
      </c>
      <c r="E77" s="30">
        <f>ASC('様式 A-3'!$D$7)</f>
      </c>
      <c r="F77" s="30">
        <f>'様式 A-3'!$D$8</f>
        <v>0</v>
      </c>
      <c r="G77" s="203" t="e">
        <f>'様式 WA-3（事務局作業用）'!$D$6</f>
        <v>#N/A</v>
      </c>
      <c r="H77" s="66" t="s">
        <v>735</v>
      </c>
      <c r="I77" s="44"/>
      <c r="J77" s="45"/>
      <c r="K77" s="44"/>
      <c r="L77" s="45"/>
      <c r="M77" s="25" t="s">
        <v>29</v>
      </c>
      <c r="N77" s="66"/>
      <c r="O77" s="303"/>
      <c r="P77" s="25"/>
      <c r="Q77" s="25"/>
      <c r="R77" s="25"/>
      <c r="S77" s="31"/>
      <c r="T77" s="23"/>
      <c r="U77" s="25"/>
      <c r="V77" s="25"/>
      <c r="W77" s="24"/>
      <c r="X77" s="25">
        <f>IF(W77="","",DATEDIF(W77,'様式 A-3'!$G$2,"Y"))</f>
      </c>
      <c r="Y77" s="25">
        <f t="shared" si="8"/>
      </c>
      <c r="Z77" s="23"/>
      <c r="AA77" s="23"/>
      <c r="AB77" s="23"/>
      <c r="AC77" s="23"/>
      <c r="AD77" s="23"/>
      <c r="AE77" s="23"/>
      <c r="AF77" s="23"/>
      <c r="AG77" s="23"/>
      <c r="AH77" s="23"/>
      <c r="AI77" s="222"/>
      <c r="AJ77" s="25">
        <f t="shared" si="5"/>
        <v>0</v>
      </c>
      <c r="AK77" s="68">
        <f t="shared" si="9"/>
        <v>0</v>
      </c>
      <c r="AL77" s="68">
        <f t="shared" si="10"/>
        <v>0</v>
      </c>
    </row>
    <row r="78" spans="1:38" ht="24" customHeight="1">
      <c r="A78" s="25">
        <f>IF('様式 A-3'!$AL$1="","",'様式 A-3'!$AL$1)</f>
      </c>
      <c r="B78" s="66"/>
      <c r="C78" s="67">
        <f t="shared" si="6"/>
      </c>
      <c r="D78" s="67">
        <f t="shared" si="7"/>
      </c>
      <c r="E78" s="30">
        <f>ASC('様式 A-3'!$D$7)</f>
      </c>
      <c r="F78" s="30">
        <f>'様式 A-3'!$D$8</f>
        <v>0</v>
      </c>
      <c r="G78" s="203" t="e">
        <f>'様式 WA-3（事務局作業用）'!$D$6</f>
        <v>#N/A</v>
      </c>
      <c r="H78" s="66" t="s">
        <v>736</v>
      </c>
      <c r="I78" s="44"/>
      <c r="J78" s="45"/>
      <c r="K78" s="44"/>
      <c r="L78" s="45"/>
      <c r="M78" s="25" t="s">
        <v>29</v>
      </c>
      <c r="N78" s="66"/>
      <c r="O78" s="303"/>
      <c r="P78" s="25"/>
      <c r="Q78" s="25"/>
      <c r="R78" s="25"/>
      <c r="S78" s="31"/>
      <c r="T78" s="23"/>
      <c r="U78" s="25"/>
      <c r="V78" s="25"/>
      <c r="W78" s="24"/>
      <c r="X78" s="25">
        <f>IF(W78="","",DATEDIF(W78,'様式 A-3'!$G$2,"Y"))</f>
      </c>
      <c r="Y78" s="25">
        <f t="shared" si="8"/>
      </c>
      <c r="Z78" s="23"/>
      <c r="AA78" s="23"/>
      <c r="AB78" s="23"/>
      <c r="AC78" s="23"/>
      <c r="AD78" s="23"/>
      <c r="AE78" s="23"/>
      <c r="AF78" s="23"/>
      <c r="AG78" s="23"/>
      <c r="AH78" s="23"/>
      <c r="AI78" s="222"/>
      <c r="AJ78" s="25">
        <f t="shared" si="5"/>
        <v>0</v>
      </c>
      <c r="AK78" s="68">
        <f t="shared" si="9"/>
        <v>0</v>
      </c>
      <c r="AL78" s="68">
        <f t="shared" si="10"/>
        <v>0</v>
      </c>
    </row>
    <row r="79" spans="1:38" ht="24" customHeight="1">
      <c r="A79" s="25">
        <f>IF('様式 A-3'!$AL$1="","",'様式 A-3'!$AL$1)</f>
      </c>
      <c r="B79" s="66"/>
      <c r="C79" s="67">
        <f t="shared" si="6"/>
      </c>
      <c r="D79" s="67">
        <f t="shared" si="7"/>
      </c>
      <c r="E79" s="30">
        <f>ASC('様式 A-3'!$D$7)</f>
      </c>
      <c r="F79" s="30">
        <f>'様式 A-3'!$D$8</f>
        <v>0</v>
      </c>
      <c r="G79" s="203" t="e">
        <f>'様式 WA-3（事務局作業用）'!$D$6</f>
        <v>#N/A</v>
      </c>
      <c r="H79" s="66" t="s">
        <v>737</v>
      </c>
      <c r="I79" s="44"/>
      <c r="J79" s="45"/>
      <c r="K79" s="44"/>
      <c r="L79" s="45"/>
      <c r="M79" s="25" t="s">
        <v>29</v>
      </c>
      <c r="N79" s="66"/>
      <c r="O79" s="303"/>
      <c r="P79" s="25"/>
      <c r="Q79" s="25"/>
      <c r="R79" s="25"/>
      <c r="S79" s="31"/>
      <c r="T79" s="23"/>
      <c r="U79" s="25"/>
      <c r="V79" s="25"/>
      <c r="W79" s="24"/>
      <c r="X79" s="25">
        <f>IF(W79="","",DATEDIF(W79,'様式 A-3'!$G$2,"Y"))</f>
      </c>
      <c r="Y79" s="25">
        <f t="shared" si="8"/>
      </c>
      <c r="Z79" s="23"/>
      <c r="AA79" s="23"/>
      <c r="AB79" s="23"/>
      <c r="AC79" s="23"/>
      <c r="AD79" s="23"/>
      <c r="AE79" s="23"/>
      <c r="AF79" s="23"/>
      <c r="AG79" s="23"/>
      <c r="AH79" s="23"/>
      <c r="AI79" s="222"/>
      <c r="AJ79" s="25">
        <f t="shared" si="5"/>
        <v>0</v>
      </c>
      <c r="AK79" s="68">
        <f t="shared" si="9"/>
        <v>0</v>
      </c>
      <c r="AL79" s="68">
        <f t="shared" si="10"/>
        <v>0</v>
      </c>
    </row>
    <row r="80" spans="1:38" ht="24" customHeight="1" hidden="1">
      <c r="A80" s="25">
        <f>IF('様式 A-3'!$AL$1="","",'様式 A-3'!$AL$1)</f>
      </c>
      <c r="B80" s="66"/>
      <c r="C80" s="67">
        <f t="shared" si="6"/>
      </c>
      <c r="D80" s="67">
        <f t="shared" si="7"/>
      </c>
      <c r="E80" s="30">
        <f>ASC('様式 A-3'!$D$7)</f>
      </c>
      <c r="F80" s="30">
        <f>'様式 A-3'!$D$8</f>
        <v>0</v>
      </c>
      <c r="G80" s="203" t="e">
        <f>'様式 WA-3（事務局作業用）'!$D$6</f>
        <v>#N/A</v>
      </c>
      <c r="H80" s="66" t="s">
        <v>738</v>
      </c>
      <c r="I80" s="44"/>
      <c r="J80" s="45"/>
      <c r="K80" s="44"/>
      <c r="L80" s="45"/>
      <c r="M80" s="25" t="s">
        <v>29</v>
      </c>
      <c r="N80" s="66"/>
      <c r="O80" s="303"/>
      <c r="P80" s="25"/>
      <c r="Q80" s="25"/>
      <c r="R80" s="25"/>
      <c r="S80" s="31"/>
      <c r="T80" s="23"/>
      <c r="U80" s="25"/>
      <c r="V80" s="25"/>
      <c r="W80" s="24"/>
      <c r="X80" s="25">
        <f>IF(W80="","",DATEDIF(W80,'様式 A-3'!$G$2,"Y"))</f>
      </c>
      <c r="Y80" s="25">
        <f t="shared" si="8"/>
      </c>
      <c r="Z80" s="23"/>
      <c r="AA80" s="23"/>
      <c r="AB80" s="23"/>
      <c r="AC80" s="23"/>
      <c r="AD80" s="23"/>
      <c r="AE80" s="23"/>
      <c r="AF80" s="23"/>
      <c r="AG80" s="23"/>
      <c r="AH80" s="23"/>
      <c r="AI80" s="222"/>
      <c r="AJ80" s="25">
        <f t="shared" si="5"/>
        <v>0</v>
      </c>
      <c r="AK80" s="68">
        <f t="shared" si="9"/>
        <v>0</v>
      </c>
      <c r="AL80" s="68">
        <f t="shared" si="10"/>
        <v>0</v>
      </c>
    </row>
    <row r="81" spans="1:38" ht="24" customHeight="1" hidden="1">
      <c r="A81" s="25">
        <f>IF('様式 A-3'!$AL$1="","",'様式 A-3'!$AL$1)</f>
      </c>
      <c r="B81" s="66"/>
      <c r="C81" s="67">
        <f t="shared" si="6"/>
      </c>
      <c r="D81" s="67">
        <f t="shared" si="7"/>
      </c>
      <c r="E81" s="30">
        <f>ASC('様式 A-3'!$D$7)</f>
      </c>
      <c r="F81" s="30">
        <f>'様式 A-3'!$D$8</f>
        <v>0</v>
      </c>
      <c r="G81" s="203" t="e">
        <f>'様式 WA-3（事務局作業用）'!$D$6</f>
        <v>#N/A</v>
      </c>
      <c r="H81" s="66" t="s">
        <v>739</v>
      </c>
      <c r="I81" s="44"/>
      <c r="J81" s="45"/>
      <c r="K81" s="44"/>
      <c r="L81" s="45"/>
      <c r="M81" s="25" t="s">
        <v>29</v>
      </c>
      <c r="N81" s="66"/>
      <c r="O81" s="303"/>
      <c r="P81" s="25"/>
      <c r="Q81" s="25"/>
      <c r="R81" s="25"/>
      <c r="S81" s="31"/>
      <c r="T81" s="23"/>
      <c r="U81" s="25"/>
      <c r="V81" s="25"/>
      <c r="W81" s="24"/>
      <c r="X81" s="25">
        <f>IF(W81="","",DATEDIF(W81,'様式 A-3'!$G$2,"Y"))</f>
      </c>
      <c r="Y81" s="25">
        <f t="shared" si="8"/>
      </c>
      <c r="Z81" s="23"/>
      <c r="AA81" s="23"/>
      <c r="AB81" s="23"/>
      <c r="AC81" s="23"/>
      <c r="AD81" s="23"/>
      <c r="AE81" s="23"/>
      <c r="AF81" s="23"/>
      <c r="AG81" s="23"/>
      <c r="AH81" s="23"/>
      <c r="AI81" s="222"/>
      <c r="AJ81" s="25">
        <f t="shared" si="5"/>
        <v>0</v>
      </c>
      <c r="AK81" s="68">
        <f t="shared" si="9"/>
        <v>0</v>
      </c>
      <c r="AL81" s="68">
        <f t="shared" si="10"/>
        <v>0</v>
      </c>
    </row>
    <row r="82" spans="1:38" ht="24" customHeight="1" hidden="1">
      <c r="A82" s="68">
        <f>IF('様式 A-3'!$AL$1="","",'様式 A-3'!$AL$1)</f>
      </c>
      <c r="B82" s="186"/>
      <c r="C82" s="192">
        <f>IF(I82="","",TRIM(I82&amp;"　"&amp;J82))</f>
      </c>
      <c r="D82" s="192">
        <f>IF(I82="","",ASC(TRIM(K82&amp;" "&amp;L82)))</f>
      </c>
      <c r="E82" s="193">
        <f>ASC('様式 A-3'!$D$7)</f>
      </c>
      <c r="F82" s="193">
        <f>'様式 A-3'!$D$8</f>
        <v>0</v>
      </c>
      <c r="G82" s="203" t="e">
        <f>'様式 WA-3（事務局作業用）'!$D$6</f>
        <v>#N/A</v>
      </c>
      <c r="H82" s="186" t="s">
        <v>740</v>
      </c>
      <c r="I82" s="44"/>
      <c r="J82" s="45"/>
      <c r="K82" s="44"/>
      <c r="L82" s="45"/>
      <c r="M82" s="68" t="s">
        <v>29</v>
      </c>
      <c r="N82" s="186"/>
      <c r="O82" s="304"/>
      <c r="P82" s="68"/>
      <c r="Q82" s="68"/>
      <c r="R82" s="68"/>
      <c r="S82" s="31"/>
      <c r="T82" s="189"/>
      <c r="U82" s="68"/>
      <c r="V82" s="68"/>
      <c r="W82" s="190"/>
      <c r="X82" s="68">
        <f>IF(W82="","",DATEDIF(W82,'様式 A-3'!$G$2,"Y"))</f>
      </c>
      <c r="Y82" s="68">
        <f>IF(AND(I82&lt;&gt;"",OR(J82="",K82="",L82="",N82="",O82="",S82="",W82="",AG82="")),"×情報不足","")</f>
      </c>
      <c r="Z82" s="23"/>
      <c r="AA82" s="23"/>
      <c r="AB82" s="23"/>
      <c r="AC82" s="23"/>
      <c r="AD82" s="23"/>
      <c r="AE82" s="23"/>
      <c r="AF82" s="23"/>
      <c r="AG82" s="189"/>
      <c r="AH82" s="189"/>
      <c r="AI82" s="223"/>
      <c r="AJ82" s="25">
        <f t="shared" si="5"/>
        <v>0</v>
      </c>
      <c r="AK82" s="68">
        <f>IF(AJ82&lt;=$AQ$107,AJ82,$AQ$107)</f>
        <v>0</v>
      </c>
      <c r="AL82" s="68">
        <f>IF(AJ82&lt;=$AQ$107,0,AJ82-$AQ$107)</f>
        <v>0</v>
      </c>
    </row>
    <row r="83" spans="1:38" s="49" customFormat="1" ht="24" customHeight="1" hidden="1">
      <c r="A83" s="69"/>
      <c r="B83" s="69"/>
      <c r="C83" s="69"/>
      <c r="D83" s="69"/>
      <c r="E83" s="69"/>
      <c r="F83" s="69"/>
      <c r="G83" s="204"/>
      <c r="H83" s="69"/>
      <c r="I83" s="69"/>
      <c r="J83" s="69"/>
      <c r="K83" s="69"/>
      <c r="L83" s="69"/>
      <c r="M83" s="69"/>
      <c r="N83" s="69"/>
      <c r="O83" s="305"/>
      <c r="P83" s="69"/>
      <c r="Q83" s="69"/>
      <c r="R83" s="69"/>
      <c r="S83" s="69"/>
      <c r="T83" s="69"/>
      <c r="U83" s="69"/>
      <c r="V83" s="69"/>
      <c r="W83" s="69"/>
      <c r="X83" s="69"/>
      <c r="Y83" s="69"/>
      <c r="Z83" s="69"/>
      <c r="AA83" s="69"/>
      <c r="AB83" s="69"/>
      <c r="AC83" s="69"/>
      <c r="AD83" s="69"/>
      <c r="AE83" s="69"/>
      <c r="AF83" s="69"/>
      <c r="AG83" s="69"/>
      <c r="AH83" s="69"/>
      <c r="AI83" s="69"/>
      <c r="AJ83" s="69"/>
      <c r="AK83" s="69"/>
      <c r="AL83" s="69"/>
    </row>
    <row r="84" spans="1:49" s="49" customFormat="1" ht="24" customHeight="1" hidden="1">
      <c r="A84" s="69"/>
      <c r="B84" s="69"/>
      <c r="C84" s="69"/>
      <c r="D84" s="69"/>
      <c r="E84" s="69"/>
      <c r="F84" s="69"/>
      <c r="G84" s="204"/>
      <c r="H84" s="69"/>
      <c r="I84" s="69"/>
      <c r="J84" s="69"/>
      <c r="K84" s="69"/>
      <c r="L84" s="69"/>
      <c r="M84" s="69"/>
      <c r="N84" s="69"/>
      <c r="O84" s="305"/>
      <c r="P84" s="69"/>
      <c r="Q84" s="69"/>
      <c r="R84" s="69"/>
      <c r="S84" s="69"/>
      <c r="T84" s="69"/>
      <c r="U84" s="69"/>
      <c r="V84" s="69"/>
      <c r="W84" s="69"/>
      <c r="X84" s="69"/>
      <c r="Y84" s="149"/>
      <c r="Z84" s="112">
        <f aca="true" t="shared" si="11" ref="Z84:AF84">COUNT(Z10:Z82)</f>
        <v>0</v>
      </c>
      <c r="AA84" s="112">
        <f t="shared" si="11"/>
        <v>0</v>
      </c>
      <c r="AB84" s="112">
        <f t="shared" si="11"/>
        <v>0</v>
      </c>
      <c r="AC84" s="112">
        <f t="shared" si="11"/>
        <v>0</v>
      </c>
      <c r="AD84" s="112">
        <f t="shared" si="11"/>
        <v>0</v>
      </c>
      <c r="AE84" s="112">
        <f t="shared" si="11"/>
        <v>0</v>
      </c>
      <c r="AF84" s="112">
        <f t="shared" si="11"/>
        <v>0</v>
      </c>
      <c r="AG84" s="69"/>
      <c r="AH84" s="112">
        <f>COUNT(AH10:AH82)</f>
        <v>0</v>
      </c>
      <c r="AI84" s="112">
        <f>COUNT(AI10:AI82)</f>
        <v>0</v>
      </c>
      <c r="AJ84" s="69"/>
      <c r="AK84" s="69"/>
      <c r="AL84" s="112">
        <f>SUM(AL10:AL82)</f>
        <v>0</v>
      </c>
      <c r="AP84" s="119" t="s">
        <v>84</v>
      </c>
      <c r="AQ84" s="80"/>
      <c r="AR84" s="65"/>
      <c r="AS84" s="65"/>
      <c r="AT84" s="65"/>
      <c r="AU84" s="65"/>
      <c r="AV84" s="65"/>
      <c r="AW84" s="65"/>
    </row>
    <row r="85" spans="1:49" s="49" customFormat="1" ht="24" customHeight="1" hidden="1">
      <c r="A85" s="69"/>
      <c r="B85" s="69"/>
      <c r="C85" s="69"/>
      <c r="D85" s="69"/>
      <c r="E85" s="69"/>
      <c r="F85" s="69"/>
      <c r="G85" s="204"/>
      <c r="H85" s="69"/>
      <c r="I85" s="69"/>
      <c r="J85" s="69"/>
      <c r="K85" s="69"/>
      <c r="L85" s="69"/>
      <c r="M85" s="69"/>
      <c r="N85" s="69"/>
      <c r="O85" s="305"/>
      <c r="P85" s="69"/>
      <c r="Q85" s="69"/>
      <c r="R85" s="69"/>
      <c r="S85" s="69"/>
      <c r="T85" s="69"/>
      <c r="U85" s="69"/>
      <c r="V85" s="69"/>
      <c r="W85" s="69"/>
      <c r="X85" s="69"/>
      <c r="Y85" s="69"/>
      <c r="Z85" s="69"/>
      <c r="AA85" s="69"/>
      <c r="AB85" s="69"/>
      <c r="AC85" s="69"/>
      <c r="AD85" s="69"/>
      <c r="AE85" s="69"/>
      <c r="AF85" s="69"/>
      <c r="AG85" s="69"/>
      <c r="AH85" s="69"/>
      <c r="AI85" s="69"/>
      <c r="AJ85" s="69"/>
      <c r="AK85" s="69"/>
      <c r="AL85" s="69"/>
      <c r="AP85" s="80" t="s">
        <v>243</v>
      </c>
      <c r="AQ85" s="80" t="s">
        <v>238</v>
      </c>
      <c r="AR85" s="65"/>
      <c r="AS85" s="65"/>
      <c r="AT85" s="65"/>
      <c r="AU85" s="65"/>
      <c r="AV85" s="65"/>
      <c r="AW85" s="65"/>
    </row>
    <row r="86" spans="7:49" s="49" customFormat="1" ht="24" customHeight="1">
      <c r="G86" s="199"/>
      <c r="O86" s="299"/>
      <c r="AP86" s="65"/>
      <c r="AQ86" s="262" t="s">
        <v>29</v>
      </c>
      <c r="AR86" s="262"/>
      <c r="AS86" s="65"/>
      <c r="AT86" s="65"/>
      <c r="AU86" s="65"/>
      <c r="AV86" s="65"/>
      <c r="AW86" s="65"/>
    </row>
    <row r="87" spans="7:15" s="49" customFormat="1" ht="24" customHeight="1">
      <c r="G87" s="199"/>
      <c r="O87" s="299"/>
    </row>
    <row r="88" spans="42:43" ht="24" customHeight="1">
      <c r="AP88" s="80" t="s">
        <v>244</v>
      </c>
      <c r="AQ88" s="80" t="s">
        <v>254</v>
      </c>
    </row>
    <row r="89" spans="43:51" ht="24" customHeight="1">
      <c r="AQ89" s="262"/>
      <c r="AR89" s="262"/>
      <c r="AS89" s="262"/>
      <c r="AX89" s="49"/>
      <c r="AY89" s="49"/>
    </row>
    <row r="90" ht="24" customHeight="1"/>
    <row r="91" spans="42:43" ht="24" customHeight="1">
      <c r="AP91" s="80" t="s">
        <v>245</v>
      </c>
      <c r="AQ91" s="80" t="s">
        <v>256</v>
      </c>
    </row>
    <row r="92" spans="43:45" ht="24" customHeight="1">
      <c r="AQ92" s="274" t="str">
        <f>IF('様式 A-3'!AW91="","",'様式 A-3'!AW91)</f>
        <v>選手登録</v>
      </c>
      <c r="AR92" s="274" t="str">
        <f>IF('様式 A-3'!AW92="","",'様式 A-3'!AW92)</f>
        <v>追加個人種目</v>
      </c>
      <c r="AS92" s="274" t="str">
        <f>IF('様式 A-3'!AW93="","",'様式 A-3'!AW93)</f>
        <v>チーム種目</v>
      </c>
    </row>
    <row r="93" ht="24" customHeight="1"/>
    <row r="94" spans="42:43" ht="24" customHeight="1">
      <c r="AP94" s="80" t="s">
        <v>246</v>
      </c>
      <c r="AQ94" s="80" t="s">
        <v>401</v>
      </c>
    </row>
    <row r="95" spans="43:48" ht="24" customHeight="1">
      <c r="AQ95" s="262"/>
      <c r="AR95" s="262"/>
      <c r="AS95" s="262"/>
      <c r="AT95" s="262"/>
      <c r="AU95" s="262"/>
      <c r="AV95" s="262"/>
    </row>
    <row r="96" ht="24" customHeight="1"/>
    <row r="97" spans="42:43" ht="24" customHeight="1">
      <c r="AP97" s="80" t="s">
        <v>247</v>
      </c>
      <c r="AQ97" s="80" t="s">
        <v>257</v>
      </c>
    </row>
    <row r="98" spans="43:48" ht="24" customHeight="1">
      <c r="AQ98" s="274">
        <f>IF('様式 A-3'!Z$26="","",'様式 A-3'!Z$26)</f>
      </c>
      <c r="AR98" s="274">
        <f>IF('様式 A-3'!AB$26="","",'様式 A-3'!AB$26)</f>
      </c>
      <c r="AS98" s="274">
        <f>IF('様式 A-3'!AD$26="","",'様式 A-3'!AD$26)</f>
      </c>
      <c r="AT98" s="274">
        <f>IF('様式 A-3'!AF$26="","",'様式 A-3'!AF$26)</f>
      </c>
      <c r="AU98" s="274">
        <f>IF('様式 A-3'!AH$26="","",'様式 A-3'!AH$26)</f>
      </c>
      <c r="AV98" s="274">
        <f>IF('様式 A-3'!AJ$26="","",'様式 A-3'!AJ$26)</f>
      </c>
    </row>
    <row r="99" ht="24" customHeight="1"/>
    <row r="100" spans="42:43" ht="24" customHeight="1">
      <c r="AP100" s="80" t="s">
        <v>375</v>
      </c>
      <c r="AQ100" s="80" t="s">
        <v>396</v>
      </c>
    </row>
    <row r="101" ht="24" customHeight="1">
      <c r="AQ101" s="122" t="s">
        <v>291</v>
      </c>
    </row>
    <row r="102" ht="24" customHeight="1"/>
    <row r="103" spans="42:43" ht="24" customHeight="1">
      <c r="AP103" s="80" t="s">
        <v>375</v>
      </c>
      <c r="AQ103" s="80" t="s">
        <v>87</v>
      </c>
    </row>
    <row r="104" spans="43:45" ht="24" customHeight="1">
      <c r="AQ104" s="262">
        <v>1</v>
      </c>
      <c r="AR104" s="262"/>
      <c r="AS104" s="262"/>
    </row>
    <row r="105" ht="24" customHeight="1"/>
    <row r="106" spans="42:48" ht="24" customHeight="1">
      <c r="AP106" s="80" t="s">
        <v>252</v>
      </c>
      <c r="AQ106" s="80" t="s">
        <v>86</v>
      </c>
      <c r="AU106" s="80"/>
      <c r="AV106" s="80"/>
    </row>
    <row r="107" spans="43:48" ht="24" customHeight="1">
      <c r="AQ107" s="262">
        <v>2</v>
      </c>
      <c r="AR107" s="80" t="s">
        <v>216</v>
      </c>
      <c r="AU107" s="80"/>
      <c r="AV107" s="80"/>
    </row>
    <row r="108" ht="24" customHeight="1"/>
    <row r="109" spans="42:43" ht="24" customHeight="1">
      <c r="AP109" s="80" t="s">
        <v>699</v>
      </c>
      <c r="AQ109" s="80" t="s">
        <v>700</v>
      </c>
    </row>
    <row r="110" ht="24" customHeight="1">
      <c r="AQ110" s="80" t="s">
        <v>702</v>
      </c>
    </row>
    <row r="111" ht="24" customHeight="1">
      <c r="AQ111" s="80" t="s">
        <v>701</v>
      </c>
    </row>
    <row r="112" ht="24" customHeight="1">
      <c r="AQ112" s="80" t="s">
        <v>809</v>
      </c>
    </row>
    <row r="113" ht="24" customHeight="1">
      <c r="AQ113" s="65" t="s">
        <v>810</v>
      </c>
    </row>
    <row r="114" ht="24" customHeight="1">
      <c r="AQ114" s="65" t="s">
        <v>811</v>
      </c>
    </row>
    <row r="115" ht="13.5">
      <c r="AQ115" s="65" t="s">
        <v>812</v>
      </c>
    </row>
  </sheetData>
  <sheetProtection password="E856" sheet="1"/>
  <mergeCells count="4">
    <mergeCell ref="AH3:AH4"/>
    <mergeCell ref="H3:L3"/>
    <mergeCell ref="Z3:AD3"/>
    <mergeCell ref="Z4:AD4"/>
  </mergeCells>
  <conditionalFormatting sqref="Z6:AI6">
    <cfRule type="expression" priority="6" dxfId="13" stopIfTrue="1">
      <formula>Z6="×超過"</formula>
    </cfRule>
  </conditionalFormatting>
  <conditionalFormatting sqref="AA6:AI6">
    <cfRule type="expression" priority="5" dxfId="0" stopIfTrue="1">
      <formula>AA6="×"</formula>
    </cfRule>
  </conditionalFormatting>
  <conditionalFormatting sqref="AA6:AI6">
    <cfRule type="expression" priority="4" dxfId="13" stopIfTrue="1">
      <formula>AA6="×"</formula>
    </cfRule>
  </conditionalFormatting>
  <conditionalFormatting sqref="Y10:Y82">
    <cfRule type="expression" priority="3" dxfId="14" stopIfTrue="1">
      <formula>$Y10="×情報不足"</formula>
    </cfRule>
  </conditionalFormatting>
  <conditionalFormatting sqref="AA6:AI6">
    <cfRule type="expression" priority="2" dxfId="13" stopIfTrue="1">
      <formula>AA6="上限超過"</formula>
    </cfRule>
  </conditionalFormatting>
  <conditionalFormatting sqref="AA6:AI6">
    <cfRule type="expression" priority="1" dxfId="13" stopIfTrue="1">
      <formula>AA6="上限超過"</formula>
    </cfRule>
  </conditionalFormatting>
  <dataValidations count="14">
    <dataValidation type="list" allowBlank="1" showDropDown="1" showInputMessage="1" showErrorMessage="1" imeMode="off" sqref="Z8:AI9">
      <formula1>$AQ$104:$AS$104</formula1>
    </dataValidation>
    <dataValidation type="list" allowBlank="1" showInputMessage="1" showErrorMessage="1" imeMode="off" sqref="U8:U82">
      <formula1>$AQ$95:$AV$95</formula1>
    </dataValidation>
    <dataValidation type="list" allowBlank="1" showInputMessage="1" showErrorMessage="1" imeMode="off" sqref="M8:M82">
      <formula1>$AQ$86:$AR$86</formula1>
    </dataValidation>
    <dataValidation type="list" allowBlank="1" showInputMessage="1" showErrorMessage="1" imeMode="off" sqref="O8:O9">
      <formula1>$AQ$89:$AS$89</formula1>
    </dataValidation>
    <dataValidation type="list" allowBlank="1" showInputMessage="1" showErrorMessage="1" imeMode="off" sqref="V8:V82">
      <formula1>$AQ$98:$AV$98</formula1>
    </dataValidation>
    <dataValidation allowBlank="1" showInputMessage="1" showErrorMessage="1" imeMode="hiragana" sqref="I8:J82 AG8:AG82"/>
    <dataValidation allowBlank="1" showInputMessage="1" showErrorMessage="1" imeMode="halfKatakana" sqref="K8:L82 Z7:AI7"/>
    <dataValidation allowBlank="1" showInputMessage="1" showErrorMessage="1" imeMode="off" sqref="Z6:AF6 O10:O82 W8:X82 H8:H82 N8:N82"/>
    <dataValidation allowBlank="1" showInputMessage="1" showErrorMessage="1" imeMode="off" sqref="AG10:AI82"/>
    <dataValidation allowBlank="1" showInputMessage="1" imeMode="off" sqref="AG6:AI6"/>
    <dataValidation type="list" allowBlank="1" showDropDown="1" showInputMessage="1" showErrorMessage="1" imeMode="off" sqref="Z10:AF82">
      <formula1>"1"</formula1>
    </dataValidation>
    <dataValidation type="list" allowBlank="1" showInputMessage="1" showErrorMessage="1" sqref="T80:T82">
      <formula1>$AQ$110:$AQ$112</formula1>
    </dataValidation>
    <dataValidation type="list" allowBlank="1" showInputMessage="1" showErrorMessage="1" sqref="S8:S82">
      <formula1>"選手登録"</formula1>
    </dataValidation>
    <dataValidation type="list" allowBlank="1" showInputMessage="1" showErrorMessage="1" sqref="T8:T79">
      <formula1>$AQ$110:$AQ$115</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3" r:id="rId1"/>
  <headerFooter>
    <oddHeader>&amp;L&amp;12&amp;D &amp;T&amp;R&amp;"ＭＳ ゴシック,標準"&amp;12&lt; &amp;P/&amp;N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AV114"/>
  <sheetViews>
    <sheetView view="pageBreakPreview" zoomScale="90" zoomScaleNormal="90" zoomScaleSheetLayoutView="90" workbookViewId="0" topLeftCell="A3">
      <pane xSplit="14" ySplit="7" topLeftCell="O10" activePane="bottomRight" state="frozen"/>
      <selection pane="topLeft" activeCell="A1" sqref="A1:J1"/>
      <selection pane="topRight" activeCell="A1" sqref="A1:J1"/>
      <selection pane="bottomLeft" activeCell="A1" sqref="A1:J1"/>
      <selection pane="bottomRight" activeCell="H3" sqref="H3:L3"/>
    </sheetView>
  </sheetViews>
  <sheetFormatPr defaultColWidth="9.140625" defaultRowHeight="15"/>
  <cols>
    <col min="1" max="2" width="6.57421875" style="65" hidden="1" customWidth="1"/>
    <col min="3" max="3" width="15.57421875" style="65" hidden="1" customWidth="1"/>
    <col min="4" max="6" width="20.57421875" style="65" hidden="1" customWidth="1"/>
    <col min="7" max="7" width="23.421875" style="65" hidden="1" customWidth="1"/>
    <col min="8" max="8" width="5.57421875" style="65" customWidth="1"/>
    <col min="9" max="10" width="10.57421875" style="65" customWidth="1"/>
    <col min="11" max="12" width="12.57421875" style="65" customWidth="1"/>
    <col min="13" max="13" width="5.57421875" style="65" customWidth="1"/>
    <col min="14" max="14" width="10.57421875" style="65" hidden="1" customWidth="1"/>
    <col min="15" max="15" width="10.57421875" style="306" customWidth="1"/>
    <col min="16" max="18" width="10.57421875" style="65" hidden="1" customWidth="1"/>
    <col min="19" max="19" width="8.57421875" style="65" customWidth="1"/>
    <col min="20" max="20" width="23.00390625" style="65" customWidth="1"/>
    <col min="21" max="21" width="12.57421875" style="65" hidden="1" customWidth="1"/>
    <col min="22" max="22" width="8.57421875" style="65" hidden="1" customWidth="1"/>
    <col min="23" max="23" width="12.57421875" style="65" customWidth="1"/>
    <col min="24" max="24" width="5.57421875" style="65" customWidth="1"/>
    <col min="25" max="25" width="12.57421875" style="65" hidden="1" customWidth="1"/>
    <col min="26" max="32" width="10.57421875" style="65" customWidth="1"/>
    <col min="33" max="33" width="12.57421875" style="226" customWidth="1"/>
    <col min="34" max="34" width="25.140625" style="226" customWidth="1"/>
    <col min="35" max="35" width="35.57421875" style="65" customWidth="1"/>
    <col min="36" max="38" width="8.57421875" style="65" customWidth="1"/>
    <col min="39" max="41" width="5.57421875" style="65" hidden="1" customWidth="1"/>
    <col min="42" max="42" width="8.57421875" style="65" hidden="1" customWidth="1"/>
    <col min="43" max="48" width="16.57421875" style="65" hidden="1" customWidth="1"/>
    <col min="49" max="52" width="5.57421875" style="65" hidden="1" customWidth="1"/>
    <col min="53" max="75" width="5.57421875" style="65" customWidth="1"/>
    <col min="76" max="16384" width="9.00390625" style="65" customWidth="1"/>
  </cols>
  <sheetData>
    <row r="1" spans="1:48" s="78" customFormat="1" ht="24" customHeight="1" hidden="1">
      <c r="A1" s="82" t="s">
        <v>42</v>
      </c>
      <c r="B1" s="82" t="s">
        <v>42</v>
      </c>
      <c r="C1" s="82" t="s">
        <v>42</v>
      </c>
      <c r="D1" s="82" t="s">
        <v>42</v>
      </c>
      <c r="E1" s="82" t="s">
        <v>42</v>
      </c>
      <c r="F1" s="82"/>
      <c r="G1" s="82" t="s">
        <v>42</v>
      </c>
      <c r="H1" s="81" t="s">
        <v>43</v>
      </c>
      <c r="I1" s="81" t="s">
        <v>43</v>
      </c>
      <c r="J1" s="81" t="s">
        <v>43</v>
      </c>
      <c r="K1" s="81" t="s">
        <v>43</v>
      </c>
      <c r="L1" s="81" t="s">
        <v>43</v>
      </c>
      <c r="M1" s="81" t="s">
        <v>43</v>
      </c>
      <c r="O1" s="295" t="s">
        <v>44</v>
      </c>
      <c r="P1" s="82" t="s">
        <v>42</v>
      </c>
      <c r="Q1" s="82" t="s">
        <v>42</v>
      </c>
      <c r="R1" s="82" t="s">
        <v>42</v>
      </c>
      <c r="S1" s="81" t="s">
        <v>48</v>
      </c>
      <c r="T1" s="82"/>
      <c r="W1" s="81" t="s">
        <v>43</v>
      </c>
      <c r="X1" s="81" t="s">
        <v>43</v>
      </c>
      <c r="Y1" s="78" t="s">
        <v>44</v>
      </c>
      <c r="Z1" s="78" t="s">
        <v>44</v>
      </c>
      <c r="AA1" s="78" t="s">
        <v>44</v>
      </c>
      <c r="AC1" s="78" t="s">
        <v>44</v>
      </c>
      <c r="AD1" s="78" t="s">
        <v>44</v>
      </c>
      <c r="AF1" s="78" t="s">
        <v>44</v>
      </c>
      <c r="AG1" s="78" t="s">
        <v>49</v>
      </c>
      <c r="AH1" s="78" t="s">
        <v>44</v>
      </c>
      <c r="AI1" s="78" t="s">
        <v>44</v>
      </c>
      <c r="AJ1" s="78" t="s">
        <v>45</v>
      </c>
      <c r="AK1" s="78" t="s">
        <v>45</v>
      </c>
      <c r="AL1" s="78" t="s">
        <v>45</v>
      </c>
      <c r="AM1" s="81" t="s">
        <v>43</v>
      </c>
      <c r="AN1" s="81" t="s">
        <v>43</v>
      </c>
      <c r="AO1" s="81" t="s">
        <v>43</v>
      </c>
      <c r="AP1" s="82" t="s">
        <v>42</v>
      </c>
      <c r="AQ1" s="82" t="s">
        <v>42</v>
      </c>
      <c r="AR1" s="82" t="s">
        <v>42</v>
      </c>
      <c r="AS1" s="82" t="s">
        <v>42</v>
      </c>
      <c r="AT1" s="82" t="s">
        <v>42</v>
      </c>
      <c r="AU1" s="82" t="s">
        <v>42</v>
      </c>
      <c r="AV1" s="82" t="s">
        <v>42</v>
      </c>
    </row>
    <row r="2" spans="1:48" s="102" customFormat="1" ht="24" customHeight="1" hidden="1">
      <c r="A2" s="100" t="s">
        <v>300</v>
      </c>
      <c r="B2" s="100" t="s">
        <v>301</v>
      </c>
      <c r="C2" s="100" t="s">
        <v>302</v>
      </c>
      <c r="D2" s="100" t="s">
        <v>303</v>
      </c>
      <c r="E2" s="100" t="s">
        <v>304</v>
      </c>
      <c r="F2" s="100"/>
      <c r="G2" s="100" t="s">
        <v>305</v>
      </c>
      <c r="H2" s="101" t="s">
        <v>306</v>
      </c>
      <c r="I2" s="101" t="s">
        <v>307</v>
      </c>
      <c r="J2" s="101" t="s">
        <v>308</v>
      </c>
      <c r="K2" s="101" t="s">
        <v>309</v>
      </c>
      <c r="L2" s="101" t="s">
        <v>310</v>
      </c>
      <c r="M2" s="101" t="s">
        <v>311</v>
      </c>
      <c r="O2" s="296" t="s">
        <v>312</v>
      </c>
      <c r="P2" s="100" t="s">
        <v>313</v>
      </c>
      <c r="Q2" s="100" t="s">
        <v>314</v>
      </c>
      <c r="R2" s="100" t="s">
        <v>315</v>
      </c>
      <c r="S2" s="101" t="s">
        <v>316</v>
      </c>
      <c r="T2" s="100"/>
      <c r="W2" s="101" t="s">
        <v>317</v>
      </c>
      <c r="X2" s="101" t="s">
        <v>318</v>
      </c>
      <c r="Y2" s="102" t="s">
        <v>320</v>
      </c>
      <c r="Z2" s="102" t="s">
        <v>321</v>
      </c>
      <c r="AA2" s="102" t="s">
        <v>322</v>
      </c>
      <c r="AC2" s="102" t="s">
        <v>323</v>
      </c>
      <c r="AD2" s="102" t="s">
        <v>324</v>
      </c>
      <c r="AF2" s="102" t="s">
        <v>325</v>
      </c>
      <c r="AG2" s="102" t="s">
        <v>319</v>
      </c>
      <c r="AH2" s="102" t="s">
        <v>326</v>
      </c>
      <c r="AI2" s="102" t="s">
        <v>327</v>
      </c>
      <c r="AJ2" s="102" t="s">
        <v>328</v>
      </c>
      <c r="AK2" s="102" t="s">
        <v>329</v>
      </c>
      <c r="AL2" s="102" t="s">
        <v>330</v>
      </c>
      <c r="AM2" s="101" t="s">
        <v>331</v>
      </c>
      <c r="AN2" s="101" t="s">
        <v>332</v>
      </c>
      <c r="AO2" s="101" t="s">
        <v>333</v>
      </c>
      <c r="AP2" s="100" t="s">
        <v>334</v>
      </c>
      <c r="AQ2" s="100" t="s">
        <v>335</v>
      </c>
      <c r="AR2" s="100" t="s">
        <v>336</v>
      </c>
      <c r="AS2" s="100" t="s">
        <v>337</v>
      </c>
      <c r="AT2" s="100" t="s">
        <v>338</v>
      </c>
      <c r="AU2" s="100" t="s">
        <v>386</v>
      </c>
      <c r="AV2" s="100" t="s">
        <v>255</v>
      </c>
    </row>
    <row r="3" spans="1:38" s="49" customFormat="1" ht="24" customHeight="1">
      <c r="A3" s="46"/>
      <c r="B3" s="47"/>
      <c r="C3" s="47"/>
      <c r="D3" s="47"/>
      <c r="E3" s="47"/>
      <c r="F3" s="47"/>
      <c r="G3" s="48"/>
      <c r="H3" s="551" t="s">
        <v>399</v>
      </c>
      <c r="I3" s="551"/>
      <c r="J3" s="551"/>
      <c r="K3" s="551"/>
      <c r="L3" s="551"/>
      <c r="M3" s="48"/>
      <c r="O3" s="297"/>
      <c r="P3" s="46"/>
      <c r="Q3" s="46"/>
      <c r="R3" s="46"/>
      <c r="S3" s="48"/>
      <c r="T3" s="46"/>
      <c r="U3" s="46"/>
      <c r="V3" s="47"/>
      <c r="X3" s="146"/>
      <c r="Y3" s="146"/>
      <c r="Z3" s="552">
        <f>'様式 A-3'!$D$7</f>
        <v>0</v>
      </c>
      <c r="AA3" s="552"/>
      <c r="AB3" s="552"/>
      <c r="AC3" s="552"/>
      <c r="AD3" s="552"/>
      <c r="AE3" s="224"/>
      <c r="AF3" s="282"/>
      <c r="AG3" s="224"/>
      <c r="AH3" s="549">
        <f>IF('様式 A-3'!$AL$1="","",'様式 A-3'!$AL$1)</f>
      </c>
      <c r="AI3" s="50" t="s">
        <v>31</v>
      </c>
      <c r="AJ3" s="51"/>
      <c r="AK3" s="51"/>
      <c r="AL3" s="51"/>
    </row>
    <row r="4" spans="1:42" s="49" customFormat="1" ht="24" customHeight="1">
      <c r="A4" s="52"/>
      <c r="B4" s="47"/>
      <c r="C4" s="47"/>
      <c r="D4" s="47"/>
      <c r="E4" s="53"/>
      <c r="F4" s="53"/>
      <c r="G4" s="52"/>
      <c r="H4" s="54" t="str">
        <f>'様式 A-3'!AV71</f>
        <v>第38回全日本学生ライフセービング選手権大会</v>
      </c>
      <c r="J4" s="52"/>
      <c r="K4" s="52"/>
      <c r="L4" s="52"/>
      <c r="M4" s="52"/>
      <c r="O4" s="298"/>
      <c r="P4" s="52"/>
      <c r="Q4" s="52"/>
      <c r="R4" s="52"/>
      <c r="S4" s="53"/>
      <c r="T4" s="52"/>
      <c r="U4" s="52"/>
      <c r="V4" s="47"/>
      <c r="Z4" s="552">
        <f>'様式 A-3'!$D$8</f>
        <v>0</v>
      </c>
      <c r="AA4" s="552"/>
      <c r="AB4" s="552"/>
      <c r="AC4" s="552"/>
      <c r="AD4" s="552"/>
      <c r="AF4" s="282"/>
      <c r="AG4" s="151"/>
      <c r="AH4" s="550"/>
      <c r="AI4" s="50" t="s">
        <v>32</v>
      </c>
      <c r="AJ4" s="53"/>
      <c r="AK4" s="53"/>
      <c r="AL4" s="53"/>
      <c r="AP4" s="49" t="s">
        <v>258</v>
      </c>
    </row>
    <row r="5" spans="1:42" s="55" customFormat="1" ht="24" customHeight="1">
      <c r="A5" s="49"/>
      <c r="B5" s="49"/>
      <c r="C5" s="49"/>
      <c r="D5" s="49"/>
      <c r="E5" s="49"/>
      <c r="F5" s="49"/>
      <c r="G5" s="49"/>
      <c r="H5" s="49"/>
      <c r="I5" s="49"/>
      <c r="J5" s="49"/>
      <c r="K5" s="49"/>
      <c r="L5" s="49"/>
      <c r="M5" s="49"/>
      <c r="N5" s="47"/>
      <c r="O5" s="299"/>
      <c r="P5" s="49"/>
      <c r="Q5" s="49"/>
      <c r="R5" s="49"/>
      <c r="S5" s="49"/>
      <c r="T5" s="49"/>
      <c r="U5" s="49"/>
      <c r="V5" s="47"/>
      <c r="W5" s="49"/>
      <c r="X5" s="49"/>
      <c r="Y5" s="232"/>
      <c r="Z5" s="176"/>
      <c r="AA5" s="176"/>
      <c r="AB5" s="176"/>
      <c r="AC5" s="176"/>
      <c r="AD5" s="176"/>
      <c r="AE5" s="176"/>
      <c r="AF5" s="176"/>
      <c r="AG5" s="151"/>
      <c r="AH5" s="176"/>
      <c r="AI5" s="176"/>
      <c r="AJ5" s="49"/>
      <c r="AK5" s="49"/>
      <c r="AL5" s="49"/>
      <c r="AP5" s="150" t="s">
        <v>392</v>
      </c>
    </row>
    <row r="6" spans="1:42" s="47" customFormat="1" ht="7.5" customHeight="1">
      <c r="A6" s="157"/>
      <c r="B6" s="157"/>
      <c r="C6" s="157"/>
      <c r="D6" s="157"/>
      <c r="E6" s="168"/>
      <c r="F6" s="168"/>
      <c r="G6" s="157"/>
      <c r="H6" s="157"/>
      <c r="I6" s="157"/>
      <c r="J6" s="157"/>
      <c r="K6" s="157"/>
      <c r="L6" s="157"/>
      <c r="M6" s="157"/>
      <c r="N6" s="168"/>
      <c r="O6" s="307"/>
      <c r="P6" s="157"/>
      <c r="Q6" s="157"/>
      <c r="R6" s="157"/>
      <c r="S6" s="168"/>
      <c r="T6" s="154"/>
      <c r="U6" s="157"/>
      <c r="V6" s="168"/>
      <c r="W6" s="157"/>
      <c r="X6" s="168"/>
      <c r="Z6" s="175"/>
      <c r="AA6" s="175"/>
      <c r="AB6" s="175"/>
      <c r="AC6" s="175"/>
      <c r="AD6" s="175"/>
      <c r="AE6" s="175"/>
      <c r="AF6" s="175"/>
      <c r="AG6" s="176"/>
      <c r="AH6" s="175"/>
      <c r="AI6" s="175"/>
      <c r="AJ6" s="168"/>
      <c r="AK6" s="168"/>
      <c r="AL6" s="168"/>
      <c r="AP6" s="151" t="s">
        <v>392</v>
      </c>
    </row>
    <row r="7" spans="1:38" ht="39.75" customHeight="1">
      <c r="A7" s="98" t="s">
        <v>286</v>
      </c>
      <c r="B7" s="98" t="s">
        <v>24</v>
      </c>
      <c r="C7" s="99" t="s">
        <v>25</v>
      </c>
      <c r="D7" s="99" t="s">
        <v>18</v>
      </c>
      <c r="E7" s="99" t="s">
        <v>19</v>
      </c>
      <c r="F7" s="99" t="s">
        <v>584</v>
      </c>
      <c r="G7" s="99" t="s">
        <v>583</v>
      </c>
      <c r="H7" s="105" t="s">
        <v>177</v>
      </c>
      <c r="I7" s="70" t="s">
        <v>46</v>
      </c>
      <c r="J7" s="71" t="s">
        <v>47</v>
      </c>
      <c r="K7" s="72" t="s">
        <v>287</v>
      </c>
      <c r="L7" s="73" t="s">
        <v>288</v>
      </c>
      <c r="M7" s="56" t="s">
        <v>238</v>
      </c>
      <c r="N7" s="74"/>
      <c r="O7" s="308" t="s">
        <v>623</v>
      </c>
      <c r="P7" s="56" t="s">
        <v>214</v>
      </c>
      <c r="Q7" s="56" t="s">
        <v>181</v>
      </c>
      <c r="R7" s="56" t="s">
        <v>215</v>
      </c>
      <c r="S7" s="75" t="s">
        <v>85</v>
      </c>
      <c r="T7" s="183" t="s">
        <v>698</v>
      </c>
      <c r="U7" s="75"/>
      <c r="V7" s="74"/>
      <c r="W7" s="74" t="s">
        <v>26</v>
      </c>
      <c r="X7" s="63" t="s">
        <v>1</v>
      </c>
      <c r="Y7" s="56"/>
      <c r="Z7" s="64" t="s">
        <v>568</v>
      </c>
      <c r="AA7" s="64" t="s">
        <v>569</v>
      </c>
      <c r="AB7" s="64" t="s">
        <v>785</v>
      </c>
      <c r="AC7" s="64" t="s">
        <v>573</v>
      </c>
      <c r="AD7" s="64" t="s">
        <v>571</v>
      </c>
      <c r="AE7" s="64" t="s">
        <v>572</v>
      </c>
      <c r="AF7" s="64" t="s">
        <v>786</v>
      </c>
      <c r="AG7" s="183" t="s">
        <v>606</v>
      </c>
      <c r="AH7" s="183" t="s">
        <v>608</v>
      </c>
      <c r="AI7" s="183" t="s">
        <v>613</v>
      </c>
      <c r="AJ7" s="56" t="s">
        <v>21</v>
      </c>
      <c r="AK7" s="56" t="s">
        <v>3</v>
      </c>
      <c r="AL7" s="56" t="s">
        <v>33</v>
      </c>
    </row>
    <row r="8" spans="1:38" s="80" customFormat="1" ht="24" customHeight="1">
      <c r="A8" s="177">
        <v>0</v>
      </c>
      <c r="B8" s="178" t="s">
        <v>253</v>
      </c>
      <c r="C8" s="179" t="str">
        <f aca="true" t="shared" si="0" ref="C8:C40">IF(I8="","",TRIM(I8&amp;"　"&amp;J8))</f>
        <v>東京　花子</v>
      </c>
      <c r="D8" s="179" t="str">
        <f aca="true" t="shared" si="1" ref="D8:D40">IF(I8="","",ASC(TRIM(K8&amp;" "&amp;L8)))</f>
        <v>ﾄｳｷｮｳ ﾊﾅｺ</v>
      </c>
      <c r="E8" s="180" t="s">
        <v>422</v>
      </c>
      <c r="F8" s="180"/>
      <c r="G8" s="181"/>
      <c r="H8" s="178" t="s">
        <v>140</v>
      </c>
      <c r="I8" s="266" t="s">
        <v>209</v>
      </c>
      <c r="J8" s="267" t="s">
        <v>211</v>
      </c>
      <c r="K8" s="266" t="s">
        <v>34</v>
      </c>
      <c r="L8" s="267" t="s">
        <v>36</v>
      </c>
      <c r="M8" s="177" t="s">
        <v>37</v>
      </c>
      <c r="N8" s="268"/>
      <c r="O8" s="309" t="s">
        <v>624</v>
      </c>
      <c r="P8" s="177"/>
      <c r="Q8" s="177"/>
      <c r="R8" s="177"/>
      <c r="S8" s="177" t="s">
        <v>692</v>
      </c>
      <c r="T8" s="269" t="s">
        <v>810</v>
      </c>
      <c r="U8" s="177"/>
      <c r="V8" s="177"/>
      <c r="W8" s="270">
        <v>33117</v>
      </c>
      <c r="X8" s="177">
        <f>IF(W8="","",DATEDIF(W8,'様式 A-3'!$G$2,"Y"))</f>
        <v>33</v>
      </c>
      <c r="Y8" s="177"/>
      <c r="Z8" s="271"/>
      <c r="AA8" s="271"/>
      <c r="AB8" s="271">
        <v>1</v>
      </c>
      <c r="AC8" s="271"/>
      <c r="AD8" s="271">
        <v>1</v>
      </c>
      <c r="AE8" s="271"/>
      <c r="AF8" s="271"/>
      <c r="AG8" s="272" t="s">
        <v>609</v>
      </c>
      <c r="AH8" s="272" t="s">
        <v>610</v>
      </c>
      <c r="AI8" s="273"/>
      <c r="AJ8" s="177">
        <f>COUNTA(Z8:AI8)</f>
        <v>4</v>
      </c>
      <c r="AK8" s="177">
        <f aca="true" t="shared" si="2" ref="AK8:AK40">IF(AJ8&lt;=$AQ$106,AJ8,$AQ$106)</f>
        <v>2</v>
      </c>
      <c r="AL8" s="177">
        <f aca="true" t="shared" si="3" ref="AL8:AL40">IF(AJ8&lt;=$AQ$106,0,AJ8-$AQ$106)</f>
        <v>2</v>
      </c>
    </row>
    <row r="9" spans="1:38" s="80" customFormat="1" ht="24" customHeight="1">
      <c r="A9" s="177">
        <v>0</v>
      </c>
      <c r="B9" s="178" t="s">
        <v>253</v>
      </c>
      <c r="C9" s="179" t="str">
        <f t="shared" si="0"/>
        <v>品川　香奈</v>
      </c>
      <c r="D9" s="179" t="str">
        <f t="shared" si="1"/>
        <v>ｼﾅｶﾞﾜ ｶﾅ</v>
      </c>
      <c r="E9" s="180" t="s">
        <v>422</v>
      </c>
      <c r="F9" s="180"/>
      <c r="G9" s="181"/>
      <c r="H9" s="178" t="s">
        <v>140</v>
      </c>
      <c r="I9" s="266" t="s">
        <v>205</v>
      </c>
      <c r="J9" s="267" t="s">
        <v>212</v>
      </c>
      <c r="K9" s="266" t="s">
        <v>207</v>
      </c>
      <c r="L9" s="267" t="s">
        <v>213</v>
      </c>
      <c r="M9" s="177" t="s">
        <v>37</v>
      </c>
      <c r="N9" s="178"/>
      <c r="O9" s="309" t="s">
        <v>625</v>
      </c>
      <c r="P9" s="177"/>
      <c r="Q9" s="177"/>
      <c r="R9" s="177"/>
      <c r="S9" s="177" t="s">
        <v>692</v>
      </c>
      <c r="T9" s="269" t="s">
        <v>809</v>
      </c>
      <c r="U9" s="177"/>
      <c r="V9" s="177"/>
      <c r="W9" s="270">
        <v>33666</v>
      </c>
      <c r="X9" s="177">
        <f>IF(W9="","",DATEDIF(W9,'様式 A-3'!$G$2,"Y"))</f>
        <v>31</v>
      </c>
      <c r="Y9" s="177"/>
      <c r="Z9" s="271">
        <v>1</v>
      </c>
      <c r="AA9" s="271"/>
      <c r="AB9" s="271"/>
      <c r="AC9" s="271"/>
      <c r="AD9" s="271">
        <v>1</v>
      </c>
      <c r="AE9" s="271"/>
      <c r="AF9" s="271"/>
      <c r="AG9" s="272" t="s">
        <v>609</v>
      </c>
      <c r="AH9" s="272" t="s">
        <v>611</v>
      </c>
      <c r="AI9" s="273"/>
      <c r="AJ9" s="177">
        <f>COUNTA(Z9:AI9)</f>
        <v>4</v>
      </c>
      <c r="AK9" s="177">
        <f t="shared" si="2"/>
        <v>2</v>
      </c>
      <c r="AL9" s="177">
        <f t="shared" si="3"/>
        <v>2</v>
      </c>
    </row>
    <row r="10" spans="1:38" ht="24" customHeight="1">
      <c r="A10" s="25">
        <f>IF('様式 A-3'!$AL$1="","",'様式 A-3'!$AL$1)</f>
      </c>
      <c r="B10" s="66"/>
      <c r="C10" s="67">
        <f t="shared" si="0"/>
      </c>
      <c r="D10" s="67">
        <f t="shared" si="1"/>
      </c>
      <c r="E10" s="30">
        <f>ASC('様式 A-3'!$D$7)</f>
      </c>
      <c r="F10" s="30">
        <f>'様式 A-3'!$D$8</f>
        <v>0</v>
      </c>
      <c r="G10" s="30" t="e">
        <f>'様式 WA-3（事務局作業用）'!$D$6</f>
        <v>#N/A</v>
      </c>
      <c r="H10" s="66" t="s">
        <v>141</v>
      </c>
      <c r="I10" s="44"/>
      <c r="J10" s="45"/>
      <c r="K10" s="44"/>
      <c r="L10" s="45"/>
      <c r="M10" s="25" t="s">
        <v>37</v>
      </c>
      <c r="N10" s="66"/>
      <c r="O10" s="310"/>
      <c r="P10" s="25"/>
      <c r="Q10" s="25"/>
      <c r="R10" s="25"/>
      <c r="S10" s="31"/>
      <c r="T10" s="23"/>
      <c r="U10" s="25"/>
      <c r="V10" s="25"/>
      <c r="W10" s="24"/>
      <c r="X10" s="25">
        <f>IF(W10="","",DATEDIF(W10,'様式 A-3'!$G$2,"Y"))</f>
      </c>
      <c r="Y10" s="25">
        <f aca="true" t="shared" si="4" ref="Y10:Y40">IF(AND(I10&lt;&gt;"",OR(J10="",K10="",L10="",N10="",O10="",S10="",W10="",AG10="")),"×情報不足","")</f>
      </c>
      <c r="Z10" s="153"/>
      <c r="AA10" s="153"/>
      <c r="AB10" s="153"/>
      <c r="AC10" s="153"/>
      <c r="AD10" s="153"/>
      <c r="AE10" s="153"/>
      <c r="AF10" s="153"/>
      <c r="AG10" s="23"/>
      <c r="AH10" s="153"/>
      <c r="AI10" s="227"/>
      <c r="AJ10" s="88">
        <f aca="true" t="shared" si="5" ref="AJ10:AJ40">COUNTA($Z10:$AF10)</f>
        <v>0</v>
      </c>
      <c r="AK10" s="68">
        <f t="shared" si="2"/>
        <v>0</v>
      </c>
      <c r="AL10" s="68">
        <f t="shared" si="3"/>
        <v>0</v>
      </c>
    </row>
    <row r="11" spans="1:38" ht="24" customHeight="1">
      <c r="A11" s="25">
        <f>IF('様式 A-3'!$AL$1="","",'様式 A-3'!$AL$1)</f>
      </c>
      <c r="B11" s="66"/>
      <c r="C11" s="67">
        <f t="shared" si="0"/>
      </c>
      <c r="D11" s="67">
        <f t="shared" si="1"/>
      </c>
      <c r="E11" s="30">
        <f>ASC('様式 A-3'!$D$7)</f>
      </c>
      <c r="F11" s="30">
        <f>'様式 A-3'!$D$8</f>
        <v>0</v>
      </c>
      <c r="G11" s="30" t="e">
        <f>'様式 WA-3（事務局作業用）'!$D$6</f>
        <v>#N/A</v>
      </c>
      <c r="H11" s="66" t="s">
        <v>142</v>
      </c>
      <c r="I11" s="44"/>
      <c r="J11" s="45"/>
      <c r="K11" s="44"/>
      <c r="L11" s="45"/>
      <c r="M11" s="25" t="s">
        <v>37</v>
      </c>
      <c r="N11" s="66"/>
      <c r="O11" s="310"/>
      <c r="P11" s="25"/>
      <c r="Q11" s="25"/>
      <c r="R11" s="25"/>
      <c r="S11" s="31"/>
      <c r="T11" s="23"/>
      <c r="U11" s="25"/>
      <c r="V11" s="25"/>
      <c r="W11" s="24"/>
      <c r="X11" s="25">
        <f>IF(W11="","",DATEDIF(W11,'様式 A-3'!$G$2,"Y"))</f>
      </c>
      <c r="Y11" s="25">
        <f t="shared" si="4"/>
      </c>
      <c r="Z11" s="153"/>
      <c r="AA11" s="153"/>
      <c r="AB11" s="153"/>
      <c r="AC11" s="153"/>
      <c r="AD11" s="153"/>
      <c r="AE11" s="153"/>
      <c r="AF11" s="153"/>
      <c r="AG11" s="23"/>
      <c r="AH11" s="153"/>
      <c r="AI11" s="227"/>
      <c r="AJ11" s="88">
        <f t="shared" si="5"/>
        <v>0</v>
      </c>
      <c r="AK11" s="68">
        <f t="shared" si="2"/>
        <v>0</v>
      </c>
      <c r="AL11" s="68">
        <f t="shared" si="3"/>
        <v>0</v>
      </c>
    </row>
    <row r="12" spans="1:38" ht="24" customHeight="1">
      <c r="A12" s="25">
        <f>IF('様式 A-3'!$AL$1="","",'様式 A-3'!$AL$1)</f>
      </c>
      <c r="B12" s="66"/>
      <c r="C12" s="67">
        <f t="shared" si="0"/>
      </c>
      <c r="D12" s="67">
        <f t="shared" si="1"/>
      </c>
      <c r="E12" s="30">
        <f>ASC('様式 A-3'!$D$7)</f>
      </c>
      <c r="F12" s="30">
        <f>'様式 A-3'!$D$8</f>
        <v>0</v>
      </c>
      <c r="G12" s="30" t="e">
        <f>'様式 WA-3（事務局作業用）'!$D$6</f>
        <v>#N/A</v>
      </c>
      <c r="H12" s="66" t="s">
        <v>143</v>
      </c>
      <c r="I12" s="44"/>
      <c r="J12" s="45"/>
      <c r="K12" s="44"/>
      <c r="L12" s="45"/>
      <c r="M12" s="25" t="s">
        <v>37</v>
      </c>
      <c r="N12" s="66"/>
      <c r="O12" s="310"/>
      <c r="P12" s="25"/>
      <c r="Q12" s="25"/>
      <c r="R12" s="25"/>
      <c r="S12" s="31"/>
      <c r="T12" s="23"/>
      <c r="U12" s="25"/>
      <c r="V12" s="25"/>
      <c r="W12" s="24"/>
      <c r="X12" s="25">
        <f>IF(W12="","",DATEDIF(W12,'様式 A-3'!$G$2,"Y"))</f>
      </c>
      <c r="Y12" s="25">
        <f t="shared" si="4"/>
      </c>
      <c r="Z12" s="153"/>
      <c r="AA12" s="153"/>
      <c r="AB12" s="153"/>
      <c r="AC12" s="153"/>
      <c r="AD12" s="153"/>
      <c r="AE12" s="153"/>
      <c r="AF12" s="153"/>
      <c r="AG12" s="23"/>
      <c r="AH12" s="153"/>
      <c r="AI12" s="227"/>
      <c r="AJ12" s="88">
        <f t="shared" si="5"/>
        <v>0</v>
      </c>
      <c r="AK12" s="68">
        <f t="shared" si="2"/>
        <v>0</v>
      </c>
      <c r="AL12" s="68">
        <f t="shared" si="3"/>
        <v>0</v>
      </c>
    </row>
    <row r="13" spans="1:38" ht="24" customHeight="1">
      <c r="A13" s="25">
        <f>IF('様式 A-3'!$AL$1="","",'様式 A-3'!$AL$1)</f>
      </c>
      <c r="B13" s="66"/>
      <c r="C13" s="67">
        <f t="shared" si="0"/>
      </c>
      <c r="D13" s="67">
        <f t="shared" si="1"/>
      </c>
      <c r="E13" s="30">
        <f>ASC('様式 A-3'!$D$7)</f>
      </c>
      <c r="F13" s="30">
        <f>'様式 A-3'!$D$8</f>
        <v>0</v>
      </c>
      <c r="G13" s="30" t="e">
        <f>'様式 WA-3（事務局作業用）'!$D$6</f>
        <v>#N/A</v>
      </c>
      <c r="H13" s="66" t="s">
        <v>144</v>
      </c>
      <c r="I13" s="44"/>
      <c r="J13" s="45"/>
      <c r="K13" s="44"/>
      <c r="L13" s="45"/>
      <c r="M13" s="25" t="s">
        <v>37</v>
      </c>
      <c r="N13" s="66"/>
      <c r="O13" s="310"/>
      <c r="P13" s="25"/>
      <c r="Q13" s="25"/>
      <c r="R13" s="25"/>
      <c r="S13" s="31"/>
      <c r="T13" s="23"/>
      <c r="U13" s="25"/>
      <c r="V13" s="25"/>
      <c r="W13" s="24"/>
      <c r="X13" s="25">
        <f>IF(W13="","",DATEDIF(W13,'様式 A-3'!$G$2,"Y"))</f>
      </c>
      <c r="Y13" s="25">
        <f t="shared" si="4"/>
      </c>
      <c r="Z13" s="153"/>
      <c r="AA13" s="153"/>
      <c r="AB13" s="153"/>
      <c r="AC13" s="153"/>
      <c r="AD13" s="153"/>
      <c r="AE13" s="153"/>
      <c r="AF13" s="153"/>
      <c r="AG13" s="23"/>
      <c r="AH13" s="153"/>
      <c r="AI13" s="227"/>
      <c r="AJ13" s="88">
        <f t="shared" si="5"/>
        <v>0</v>
      </c>
      <c r="AK13" s="68">
        <f t="shared" si="2"/>
        <v>0</v>
      </c>
      <c r="AL13" s="68">
        <f t="shared" si="3"/>
        <v>0</v>
      </c>
    </row>
    <row r="14" spans="1:38" ht="24" customHeight="1">
      <c r="A14" s="25">
        <f>IF('様式 A-3'!$AL$1="","",'様式 A-3'!$AL$1)</f>
      </c>
      <c r="B14" s="66"/>
      <c r="C14" s="67">
        <f t="shared" si="0"/>
      </c>
      <c r="D14" s="67">
        <f t="shared" si="1"/>
      </c>
      <c r="E14" s="30">
        <f>ASC('様式 A-3'!$D$7)</f>
      </c>
      <c r="F14" s="30">
        <f>'様式 A-3'!$D$8</f>
        <v>0</v>
      </c>
      <c r="G14" s="30" t="e">
        <f>'様式 WA-3（事務局作業用）'!$D$6</f>
        <v>#N/A</v>
      </c>
      <c r="H14" s="66" t="s">
        <v>145</v>
      </c>
      <c r="I14" s="44"/>
      <c r="J14" s="45"/>
      <c r="K14" s="44"/>
      <c r="L14" s="45"/>
      <c r="M14" s="25" t="s">
        <v>37</v>
      </c>
      <c r="N14" s="66"/>
      <c r="O14" s="310"/>
      <c r="P14" s="25"/>
      <c r="Q14" s="25"/>
      <c r="R14" s="25"/>
      <c r="S14" s="31"/>
      <c r="T14" s="23"/>
      <c r="U14" s="25"/>
      <c r="V14" s="25"/>
      <c r="W14" s="24"/>
      <c r="X14" s="25">
        <f>IF(W14="","",DATEDIF(W14,'様式 A-3'!$G$2,"Y"))</f>
      </c>
      <c r="Y14" s="25">
        <f t="shared" si="4"/>
      </c>
      <c r="Z14" s="153"/>
      <c r="AA14" s="153"/>
      <c r="AB14" s="153"/>
      <c r="AC14" s="153"/>
      <c r="AD14" s="153"/>
      <c r="AE14" s="153"/>
      <c r="AF14" s="153"/>
      <c r="AG14" s="23"/>
      <c r="AH14" s="153"/>
      <c r="AI14" s="227"/>
      <c r="AJ14" s="88">
        <f t="shared" si="5"/>
        <v>0</v>
      </c>
      <c r="AK14" s="68">
        <f t="shared" si="2"/>
        <v>0</v>
      </c>
      <c r="AL14" s="68">
        <f t="shared" si="3"/>
        <v>0</v>
      </c>
    </row>
    <row r="15" spans="1:38" ht="24" customHeight="1">
      <c r="A15" s="25">
        <f>IF('様式 A-3'!$AL$1="","",'様式 A-3'!$AL$1)</f>
      </c>
      <c r="B15" s="66"/>
      <c r="C15" s="67">
        <f t="shared" si="0"/>
      </c>
      <c r="D15" s="67">
        <f t="shared" si="1"/>
      </c>
      <c r="E15" s="30">
        <f>ASC('様式 A-3'!$D$7)</f>
      </c>
      <c r="F15" s="30">
        <f>'様式 A-3'!$D$8</f>
        <v>0</v>
      </c>
      <c r="G15" s="30" t="e">
        <f>'様式 WA-3（事務局作業用）'!$D$6</f>
        <v>#N/A</v>
      </c>
      <c r="H15" s="66" t="s">
        <v>146</v>
      </c>
      <c r="I15" s="44"/>
      <c r="J15" s="45"/>
      <c r="K15" s="44"/>
      <c r="L15" s="45"/>
      <c r="M15" s="25" t="s">
        <v>37</v>
      </c>
      <c r="N15" s="66"/>
      <c r="O15" s="310"/>
      <c r="P15" s="25"/>
      <c r="Q15" s="25"/>
      <c r="R15" s="25"/>
      <c r="S15" s="31"/>
      <c r="T15" s="23"/>
      <c r="U15" s="25"/>
      <c r="V15" s="25"/>
      <c r="W15" s="24"/>
      <c r="X15" s="25">
        <f>IF(W15="","",DATEDIF(W15,'様式 A-3'!$G$2,"Y"))</f>
      </c>
      <c r="Y15" s="25">
        <f t="shared" si="4"/>
      </c>
      <c r="Z15" s="153"/>
      <c r="AA15" s="153"/>
      <c r="AB15" s="153"/>
      <c r="AC15" s="153"/>
      <c r="AD15" s="153"/>
      <c r="AE15" s="153"/>
      <c r="AF15" s="153"/>
      <c r="AG15" s="23"/>
      <c r="AH15" s="153"/>
      <c r="AI15" s="227"/>
      <c r="AJ15" s="88">
        <f t="shared" si="5"/>
        <v>0</v>
      </c>
      <c r="AK15" s="68">
        <f t="shared" si="2"/>
        <v>0</v>
      </c>
      <c r="AL15" s="68">
        <f t="shared" si="3"/>
        <v>0</v>
      </c>
    </row>
    <row r="16" spans="1:38" ht="24" customHeight="1">
      <c r="A16" s="25">
        <f>IF('様式 A-3'!$AL$1="","",'様式 A-3'!$AL$1)</f>
      </c>
      <c r="B16" s="66"/>
      <c r="C16" s="67">
        <f t="shared" si="0"/>
      </c>
      <c r="D16" s="67">
        <f t="shared" si="1"/>
      </c>
      <c r="E16" s="30">
        <f>ASC('様式 A-3'!$D$7)</f>
      </c>
      <c r="F16" s="30">
        <f>'様式 A-3'!$D$8</f>
        <v>0</v>
      </c>
      <c r="G16" s="30" t="e">
        <f>'様式 WA-3（事務局作業用）'!$D$6</f>
        <v>#N/A</v>
      </c>
      <c r="H16" s="66" t="s">
        <v>147</v>
      </c>
      <c r="I16" s="44"/>
      <c r="J16" s="45"/>
      <c r="K16" s="44"/>
      <c r="L16" s="45"/>
      <c r="M16" s="25" t="s">
        <v>37</v>
      </c>
      <c r="N16" s="66"/>
      <c r="O16" s="310"/>
      <c r="P16" s="25"/>
      <c r="Q16" s="25"/>
      <c r="R16" s="25"/>
      <c r="S16" s="31"/>
      <c r="T16" s="23"/>
      <c r="U16" s="25"/>
      <c r="V16" s="25"/>
      <c r="W16" s="24"/>
      <c r="X16" s="25">
        <f>IF(W16="","",DATEDIF(W16,'様式 A-3'!$G$2,"Y"))</f>
      </c>
      <c r="Y16" s="25">
        <f t="shared" si="4"/>
      </c>
      <c r="Z16" s="153"/>
      <c r="AA16" s="153"/>
      <c r="AB16" s="153"/>
      <c r="AC16" s="153"/>
      <c r="AD16" s="153"/>
      <c r="AE16" s="153"/>
      <c r="AF16" s="153"/>
      <c r="AG16" s="23"/>
      <c r="AH16" s="153"/>
      <c r="AI16" s="227"/>
      <c r="AJ16" s="88">
        <f t="shared" si="5"/>
        <v>0</v>
      </c>
      <c r="AK16" s="68">
        <f t="shared" si="2"/>
        <v>0</v>
      </c>
      <c r="AL16" s="68">
        <f t="shared" si="3"/>
        <v>0</v>
      </c>
    </row>
    <row r="17" spans="1:38" ht="24" customHeight="1">
      <c r="A17" s="25">
        <f>IF('様式 A-3'!$AL$1="","",'様式 A-3'!$AL$1)</f>
      </c>
      <c r="B17" s="66"/>
      <c r="C17" s="67">
        <f t="shared" si="0"/>
      </c>
      <c r="D17" s="67">
        <f t="shared" si="1"/>
      </c>
      <c r="E17" s="30">
        <f>ASC('様式 A-3'!$D$7)</f>
      </c>
      <c r="F17" s="30">
        <f>'様式 A-3'!$D$8</f>
        <v>0</v>
      </c>
      <c r="G17" s="30" t="e">
        <f>'様式 WA-3（事務局作業用）'!$D$6</f>
        <v>#N/A</v>
      </c>
      <c r="H17" s="66" t="s">
        <v>148</v>
      </c>
      <c r="I17" s="44"/>
      <c r="J17" s="45"/>
      <c r="K17" s="44"/>
      <c r="L17" s="45"/>
      <c r="M17" s="25" t="s">
        <v>37</v>
      </c>
      <c r="N17" s="66"/>
      <c r="O17" s="310"/>
      <c r="P17" s="25"/>
      <c r="Q17" s="25"/>
      <c r="R17" s="25"/>
      <c r="S17" s="31"/>
      <c r="T17" s="23"/>
      <c r="U17" s="25"/>
      <c r="V17" s="25"/>
      <c r="W17" s="24"/>
      <c r="X17" s="25">
        <f>IF(W17="","",DATEDIF(W17,'様式 A-3'!$G$2,"Y"))</f>
      </c>
      <c r="Y17" s="25">
        <f t="shared" si="4"/>
      </c>
      <c r="Z17" s="153"/>
      <c r="AA17" s="153"/>
      <c r="AB17" s="153"/>
      <c r="AC17" s="153"/>
      <c r="AD17" s="153"/>
      <c r="AE17" s="153"/>
      <c r="AF17" s="153"/>
      <c r="AG17" s="23"/>
      <c r="AH17" s="153"/>
      <c r="AI17" s="227"/>
      <c r="AJ17" s="88">
        <f t="shared" si="5"/>
        <v>0</v>
      </c>
      <c r="AK17" s="68">
        <f t="shared" si="2"/>
        <v>0</v>
      </c>
      <c r="AL17" s="68">
        <f t="shared" si="3"/>
        <v>0</v>
      </c>
    </row>
    <row r="18" spans="1:38" ht="24" customHeight="1">
      <c r="A18" s="25">
        <f>IF('様式 A-3'!$AL$1="","",'様式 A-3'!$AL$1)</f>
      </c>
      <c r="B18" s="66"/>
      <c r="C18" s="67">
        <f t="shared" si="0"/>
      </c>
      <c r="D18" s="67">
        <f t="shared" si="1"/>
      </c>
      <c r="E18" s="30">
        <f>ASC('様式 A-3'!$D$7)</f>
      </c>
      <c r="F18" s="30">
        <f>'様式 A-3'!$D$8</f>
        <v>0</v>
      </c>
      <c r="G18" s="30" t="e">
        <f>'様式 WA-3（事務局作業用）'!$D$6</f>
        <v>#N/A</v>
      </c>
      <c r="H18" s="66" t="s">
        <v>149</v>
      </c>
      <c r="I18" s="44"/>
      <c r="J18" s="45"/>
      <c r="K18" s="44"/>
      <c r="L18" s="45"/>
      <c r="M18" s="25" t="s">
        <v>37</v>
      </c>
      <c r="N18" s="66"/>
      <c r="O18" s="310"/>
      <c r="P18" s="25"/>
      <c r="Q18" s="25"/>
      <c r="R18" s="25"/>
      <c r="S18" s="31"/>
      <c r="T18" s="23"/>
      <c r="U18" s="25"/>
      <c r="V18" s="25"/>
      <c r="W18" s="24"/>
      <c r="X18" s="25">
        <f>IF(W18="","",DATEDIF(W18,'様式 A-3'!$G$2,"Y"))</f>
      </c>
      <c r="Y18" s="25">
        <f t="shared" si="4"/>
      </c>
      <c r="Z18" s="153"/>
      <c r="AA18" s="153"/>
      <c r="AB18" s="153"/>
      <c r="AC18" s="153"/>
      <c r="AD18" s="153"/>
      <c r="AE18" s="153"/>
      <c r="AF18" s="153"/>
      <c r="AG18" s="23"/>
      <c r="AH18" s="153"/>
      <c r="AI18" s="227"/>
      <c r="AJ18" s="88">
        <f t="shared" si="5"/>
        <v>0</v>
      </c>
      <c r="AK18" s="68">
        <f t="shared" si="2"/>
        <v>0</v>
      </c>
      <c r="AL18" s="68">
        <f t="shared" si="3"/>
        <v>0</v>
      </c>
    </row>
    <row r="19" spans="1:38" ht="24" customHeight="1">
      <c r="A19" s="25">
        <f>IF('様式 A-3'!$AL$1="","",'様式 A-3'!$AL$1)</f>
      </c>
      <c r="B19" s="66"/>
      <c r="C19" s="67">
        <f t="shared" si="0"/>
      </c>
      <c r="D19" s="67">
        <f t="shared" si="1"/>
      </c>
      <c r="E19" s="30">
        <f>ASC('様式 A-3'!$D$7)</f>
      </c>
      <c r="F19" s="30">
        <f>'様式 A-3'!$D$8</f>
        <v>0</v>
      </c>
      <c r="G19" s="30" t="e">
        <f>'様式 WA-3（事務局作業用）'!$D$6</f>
        <v>#N/A</v>
      </c>
      <c r="H19" s="66" t="s">
        <v>150</v>
      </c>
      <c r="I19" s="44"/>
      <c r="J19" s="45"/>
      <c r="K19" s="44"/>
      <c r="L19" s="45"/>
      <c r="M19" s="25" t="s">
        <v>37</v>
      </c>
      <c r="N19" s="66"/>
      <c r="O19" s="310"/>
      <c r="P19" s="25"/>
      <c r="Q19" s="25"/>
      <c r="R19" s="25"/>
      <c r="S19" s="31"/>
      <c r="T19" s="23"/>
      <c r="U19" s="25"/>
      <c r="V19" s="25"/>
      <c r="W19" s="24"/>
      <c r="X19" s="25">
        <f>IF(W19="","",DATEDIF(W19,'様式 A-3'!$G$2,"Y"))</f>
      </c>
      <c r="Y19" s="25">
        <f t="shared" si="4"/>
      </c>
      <c r="Z19" s="153"/>
      <c r="AA19" s="153"/>
      <c r="AB19" s="153"/>
      <c r="AC19" s="153"/>
      <c r="AD19" s="153"/>
      <c r="AE19" s="153"/>
      <c r="AF19" s="153"/>
      <c r="AG19" s="23"/>
      <c r="AH19" s="153"/>
      <c r="AI19" s="227"/>
      <c r="AJ19" s="88">
        <f t="shared" si="5"/>
        <v>0</v>
      </c>
      <c r="AK19" s="68">
        <f t="shared" si="2"/>
        <v>0</v>
      </c>
      <c r="AL19" s="68">
        <f t="shared" si="3"/>
        <v>0</v>
      </c>
    </row>
    <row r="20" spans="1:38" ht="24" customHeight="1">
      <c r="A20" s="25">
        <f>IF('様式 A-3'!$AL$1="","",'様式 A-3'!$AL$1)</f>
      </c>
      <c r="B20" s="66"/>
      <c r="C20" s="67">
        <f t="shared" si="0"/>
      </c>
      <c r="D20" s="67">
        <f t="shared" si="1"/>
      </c>
      <c r="E20" s="30">
        <f>ASC('様式 A-3'!$D$7)</f>
      </c>
      <c r="F20" s="30">
        <f>'様式 A-3'!$D$8</f>
        <v>0</v>
      </c>
      <c r="G20" s="30" t="e">
        <f>'様式 WA-3（事務局作業用）'!$D$6</f>
        <v>#N/A</v>
      </c>
      <c r="H20" s="66" t="s">
        <v>151</v>
      </c>
      <c r="I20" s="44"/>
      <c r="J20" s="45"/>
      <c r="K20" s="44"/>
      <c r="L20" s="45"/>
      <c r="M20" s="25" t="s">
        <v>37</v>
      </c>
      <c r="N20" s="66"/>
      <c r="O20" s="310"/>
      <c r="P20" s="25"/>
      <c r="Q20" s="25"/>
      <c r="R20" s="25"/>
      <c r="S20" s="31"/>
      <c r="T20" s="23"/>
      <c r="U20" s="25"/>
      <c r="V20" s="25"/>
      <c r="W20" s="24"/>
      <c r="X20" s="25">
        <f>IF(W20="","",DATEDIF(W20,'様式 A-3'!$G$2,"Y"))</f>
      </c>
      <c r="Y20" s="25">
        <f t="shared" si="4"/>
      </c>
      <c r="Z20" s="153"/>
      <c r="AA20" s="153"/>
      <c r="AB20" s="153"/>
      <c r="AC20" s="153"/>
      <c r="AD20" s="153"/>
      <c r="AE20" s="153"/>
      <c r="AF20" s="153"/>
      <c r="AG20" s="23"/>
      <c r="AH20" s="153"/>
      <c r="AI20" s="227"/>
      <c r="AJ20" s="88">
        <f t="shared" si="5"/>
        <v>0</v>
      </c>
      <c r="AK20" s="68">
        <f t="shared" si="2"/>
        <v>0</v>
      </c>
      <c r="AL20" s="68">
        <f t="shared" si="3"/>
        <v>0</v>
      </c>
    </row>
    <row r="21" spans="1:38" ht="24" customHeight="1">
      <c r="A21" s="25">
        <f>IF('様式 A-3'!$AL$1="","",'様式 A-3'!$AL$1)</f>
      </c>
      <c r="B21" s="66"/>
      <c r="C21" s="67">
        <f t="shared" si="0"/>
      </c>
      <c r="D21" s="67">
        <f t="shared" si="1"/>
      </c>
      <c r="E21" s="30">
        <f>ASC('様式 A-3'!$D$7)</f>
      </c>
      <c r="F21" s="30">
        <f>'様式 A-3'!$D$8</f>
        <v>0</v>
      </c>
      <c r="G21" s="30" t="e">
        <f>'様式 WA-3（事務局作業用）'!$D$6</f>
        <v>#N/A</v>
      </c>
      <c r="H21" s="66" t="s">
        <v>152</v>
      </c>
      <c r="I21" s="44"/>
      <c r="J21" s="45"/>
      <c r="K21" s="44"/>
      <c r="L21" s="45"/>
      <c r="M21" s="25" t="s">
        <v>37</v>
      </c>
      <c r="N21" s="66"/>
      <c r="O21" s="310"/>
      <c r="P21" s="25"/>
      <c r="Q21" s="25"/>
      <c r="R21" s="25"/>
      <c r="S21" s="31"/>
      <c r="T21" s="23"/>
      <c r="U21" s="25"/>
      <c r="V21" s="25"/>
      <c r="W21" s="24"/>
      <c r="X21" s="25">
        <f>IF(W21="","",DATEDIF(W21,'様式 A-3'!$G$2,"Y"))</f>
      </c>
      <c r="Y21" s="25">
        <f t="shared" si="4"/>
      </c>
      <c r="Z21" s="153"/>
      <c r="AA21" s="153"/>
      <c r="AB21" s="153"/>
      <c r="AC21" s="153"/>
      <c r="AD21" s="153"/>
      <c r="AE21" s="153"/>
      <c r="AF21" s="153"/>
      <c r="AG21" s="23"/>
      <c r="AH21" s="153"/>
      <c r="AI21" s="227"/>
      <c r="AJ21" s="88">
        <f t="shared" si="5"/>
        <v>0</v>
      </c>
      <c r="AK21" s="68">
        <f t="shared" si="2"/>
        <v>0</v>
      </c>
      <c r="AL21" s="68">
        <f t="shared" si="3"/>
        <v>0</v>
      </c>
    </row>
    <row r="22" spans="1:38" ht="24" customHeight="1">
      <c r="A22" s="25">
        <f>IF('様式 A-3'!$AL$1="","",'様式 A-3'!$AL$1)</f>
      </c>
      <c r="B22" s="66"/>
      <c r="C22" s="67">
        <f t="shared" si="0"/>
      </c>
      <c r="D22" s="67">
        <f t="shared" si="1"/>
      </c>
      <c r="E22" s="30">
        <f>ASC('様式 A-3'!$D$7)</f>
      </c>
      <c r="F22" s="30">
        <f>'様式 A-3'!$D$8</f>
        <v>0</v>
      </c>
      <c r="G22" s="30" t="e">
        <f>'様式 WA-3（事務局作業用）'!$D$6</f>
        <v>#N/A</v>
      </c>
      <c r="H22" s="66" t="s">
        <v>153</v>
      </c>
      <c r="I22" s="44"/>
      <c r="J22" s="45"/>
      <c r="K22" s="44"/>
      <c r="L22" s="45"/>
      <c r="M22" s="25" t="s">
        <v>37</v>
      </c>
      <c r="N22" s="66"/>
      <c r="O22" s="310"/>
      <c r="P22" s="25"/>
      <c r="Q22" s="25"/>
      <c r="R22" s="25"/>
      <c r="S22" s="31"/>
      <c r="T22" s="23"/>
      <c r="U22" s="25"/>
      <c r="V22" s="25"/>
      <c r="W22" s="24"/>
      <c r="X22" s="25">
        <f>IF(W22="","",DATEDIF(W22,'様式 A-3'!$G$2,"Y"))</f>
      </c>
      <c r="Y22" s="25">
        <f t="shared" si="4"/>
      </c>
      <c r="Z22" s="153"/>
      <c r="AA22" s="153"/>
      <c r="AB22" s="153"/>
      <c r="AC22" s="153"/>
      <c r="AD22" s="153"/>
      <c r="AE22" s="153"/>
      <c r="AF22" s="153"/>
      <c r="AG22" s="23"/>
      <c r="AH22" s="153"/>
      <c r="AI22" s="227"/>
      <c r="AJ22" s="88">
        <f t="shared" si="5"/>
        <v>0</v>
      </c>
      <c r="AK22" s="68">
        <f t="shared" si="2"/>
        <v>0</v>
      </c>
      <c r="AL22" s="68">
        <f t="shared" si="3"/>
        <v>0</v>
      </c>
    </row>
    <row r="23" spans="1:38" ht="24" customHeight="1">
      <c r="A23" s="25">
        <f>IF('様式 A-3'!$AL$1="","",'様式 A-3'!$AL$1)</f>
      </c>
      <c r="B23" s="66"/>
      <c r="C23" s="67">
        <f t="shared" si="0"/>
      </c>
      <c r="D23" s="67">
        <f t="shared" si="1"/>
      </c>
      <c r="E23" s="30">
        <f>ASC('様式 A-3'!$D$7)</f>
      </c>
      <c r="F23" s="30">
        <f>'様式 A-3'!$D$8</f>
        <v>0</v>
      </c>
      <c r="G23" s="30" t="e">
        <f>'様式 WA-3（事務局作業用）'!$D$6</f>
        <v>#N/A</v>
      </c>
      <c r="H23" s="66" t="s">
        <v>154</v>
      </c>
      <c r="I23" s="44"/>
      <c r="J23" s="45"/>
      <c r="K23" s="44"/>
      <c r="L23" s="45"/>
      <c r="M23" s="25" t="s">
        <v>37</v>
      </c>
      <c r="N23" s="66"/>
      <c r="O23" s="310"/>
      <c r="P23" s="25"/>
      <c r="Q23" s="25"/>
      <c r="R23" s="25"/>
      <c r="S23" s="31"/>
      <c r="T23" s="23"/>
      <c r="U23" s="25"/>
      <c r="V23" s="25"/>
      <c r="W23" s="24"/>
      <c r="X23" s="25">
        <f>IF(W23="","",DATEDIF(W23,'様式 A-3'!$G$2,"Y"))</f>
      </c>
      <c r="Y23" s="25">
        <f t="shared" si="4"/>
      </c>
      <c r="Z23" s="153"/>
      <c r="AA23" s="153"/>
      <c r="AB23" s="153"/>
      <c r="AC23" s="153"/>
      <c r="AD23" s="153"/>
      <c r="AE23" s="153"/>
      <c r="AF23" s="153"/>
      <c r="AG23" s="23"/>
      <c r="AH23" s="153"/>
      <c r="AI23" s="227"/>
      <c r="AJ23" s="88">
        <f t="shared" si="5"/>
        <v>0</v>
      </c>
      <c r="AK23" s="68">
        <f t="shared" si="2"/>
        <v>0</v>
      </c>
      <c r="AL23" s="68">
        <f t="shared" si="3"/>
        <v>0</v>
      </c>
    </row>
    <row r="24" spans="1:38" ht="24" customHeight="1">
      <c r="A24" s="25">
        <f>IF('様式 A-3'!$AL$1="","",'様式 A-3'!$AL$1)</f>
      </c>
      <c r="B24" s="66"/>
      <c r="C24" s="67">
        <f t="shared" si="0"/>
      </c>
      <c r="D24" s="67">
        <f t="shared" si="1"/>
      </c>
      <c r="E24" s="30">
        <f>ASC('様式 A-3'!$D$7)</f>
      </c>
      <c r="F24" s="30">
        <f>'様式 A-3'!$D$8</f>
        <v>0</v>
      </c>
      <c r="G24" s="30" t="e">
        <f>'様式 WA-3（事務局作業用）'!$D$6</f>
        <v>#N/A</v>
      </c>
      <c r="H24" s="66" t="s">
        <v>155</v>
      </c>
      <c r="I24" s="44"/>
      <c r="J24" s="45"/>
      <c r="K24" s="44"/>
      <c r="L24" s="45"/>
      <c r="M24" s="25" t="s">
        <v>37</v>
      </c>
      <c r="N24" s="66"/>
      <c r="O24" s="310"/>
      <c r="P24" s="25"/>
      <c r="Q24" s="25"/>
      <c r="R24" s="25"/>
      <c r="S24" s="31"/>
      <c r="T24" s="23"/>
      <c r="U24" s="25"/>
      <c r="V24" s="25"/>
      <c r="W24" s="24"/>
      <c r="X24" s="25">
        <f>IF(W24="","",DATEDIF(W24,'様式 A-3'!$G$2,"Y"))</f>
      </c>
      <c r="Y24" s="25">
        <f t="shared" si="4"/>
      </c>
      <c r="Z24" s="153"/>
      <c r="AA24" s="153"/>
      <c r="AB24" s="153"/>
      <c r="AC24" s="153"/>
      <c r="AD24" s="153"/>
      <c r="AE24" s="153"/>
      <c r="AF24" s="153"/>
      <c r="AG24" s="23"/>
      <c r="AH24" s="153"/>
      <c r="AI24" s="227"/>
      <c r="AJ24" s="88">
        <f t="shared" si="5"/>
        <v>0</v>
      </c>
      <c r="AK24" s="68">
        <f t="shared" si="2"/>
        <v>0</v>
      </c>
      <c r="AL24" s="68">
        <f t="shared" si="3"/>
        <v>0</v>
      </c>
    </row>
    <row r="25" spans="1:38" ht="24" customHeight="1">
      <c r="A25" s="25">
        <f>IF('様式 A-3'!$AL$1="","",'様式 A-3'!$AL$1)</f>
      </c>
      <c r="B25" s="66"/>
      <c r="C25" s="67">
        <f t="shared" si="0"/>
      </c>
      <c r="D25" s="67">
        <f t="shared" si="1"/>
      </c>
      <c r="E25" s="30">
        <f>ASC('様式 A-3'!$D$7)</f>
      </c>
      <c r="F25" s="30">
        <f>'様式 A-3'!$D$8</f>
        <v>0</v>
      </c>
      <c r="G25" s="30" t="e">
        <f>'様式 WA-3（事務局作業用）'!$D$6</f>
        <v>#N/A</v>
      </c>
      <c r="H25" s="66" t="s">
        <v>156</v>
      </c>
      <c r="I25" s="44"/>
      <c r="J25" s="45"/>
      <c r="K25" s="44"/>
      <c r="L25" s="45"/>
      <c r="M25" s="25" t="s">
        <v>37</v>
      </c>
      <c r="N25" s="66"/>
      <c r="O25" s="310"/>
      <c r="P25" s="25"/>
      <c r="Q25" s="25"/>
      <c r="R25" s="25"/>
      <c r="S25" s="31"/>
      <c r="T25" s="23"/>
      <c r="U25" s="25"/>
      <c r="V25" s="25"/>
      <c r="W25" s="24"/>
      <c r="X25" s="25">
        <f>IF(W25="","",DATEDIF(W25,'様式 A-3'!$G$2,"Y"))</f>
      </c>
      <c r="Y25" s="25">
        <f t="shared" si="4"/>
      </c>
      <c r="Z25" s="153"/>
      <c r="AA25" s="153"/>
      <c r="AB25" s="153"/>
      <c r="AC25" s="153"/>
      <c r="AD25" s="153"/>
      <c r="AE25" s="153"/>
      <c r="AF25" s="153"/>
      <c r="AG25" s="23"/>
      <c r="AH25" s="153"/>
      <c r="AI25" s="227"/>
      <c r="AJ25" s="88">
        <f t="shared" si="5"/>
        <v>0</v>
      </c>
      <c r="AK25" s="68">
        <f t="shared" si="2"/>
        <v>0</v>
      </c>
      <c r="AL25" s="68">
        <f t="shared" si="3"/>
        <v>0</v>
      </c>
    </row>
    <row r="26" spans="1:38" ht="24" customHeight="1">
      <c r="A26" s="25">
        <f>IF('様式 A-3'!$AL$1="","",'様式 A-3'!$AL$1)</f>
      </c>
      <c r="B26" s="66"/>
      <c r="C26" s="67">
        <f t="shared" si="0"/>
      </c>
      <c r="D26" s="67">
        <f t="shared" si="1"/>
      </c>
      <c r="E26" s="30">
        <f>ASC('様式 A-3'!$D$7)</f>
      </c>
      <c r="F26" s="30">
        <f>'様式 A-3'!$D$8</f>
        <v>0</v>
      </c>
      <c r="G26" s="30" t="e">
        <f>'様式 WA-3（事務局作業用）'!$D$6</f>
        <v>#N/A</v>
      </c>
      <c r="H26" s="66" t="s">
        <v>157</v>
      </c>
      <c r="I26" s="44"/>
      <c r="J26" s="45"/>
      <c r="K26" s="44"/>
      <c r="L26" s="45"/>
      <c r="M26" s="25" t="s">
        <v>37</v>
      </c>
      <c r="N26" s="66"/>
      <c r="O26" s="310"/>
      <c r="P26" s="25"/>
      <c r="Q26" s="25"/>
      <c r="R26" s="25"/>
      <c r="S26" s="31"/>
      <c r="T26" s="23"/>
      <c r="U26" s="25"/>
      <c r="V26" s="25"/>
      <c r="W26" s="24"/>
      <c r="X26" s="25">
        <f>IF(W26="","",DATEDIF(W26,'様式 A-3'!$G$2,"Y"))</f>
      </c>
      <c r="Y26" s="25">
        <f t="shared" si="4"/>
      </c>
      <c r="Z26" s="153"/>
      <c r="AA26" s="153"/>
      <c r="AB26" s="153"/>
      <c r="AC26" s="153"/>
      <c r="AD26" s="153"/>
      <c r="AE26" s="153"/>
      <c r="AF26" s="153"/>
      <c r="AG26" s="23"/>
      <c r="AH26" s="153"/>
      <c r="AI26" s="227"/>
      <c r="AJ26" s="88">
        <f t="shared" si="5"/>
        <v>0</v>
      </c>
      <c r="AK26" s="68">
        <f t="shared" si="2"/>
        <v>0</v>
      </c>
      <c r="AL26" s="68">
        <f t="shared" si="3"/>
        <v>0</v>
      </c>
    </row>
    <row r="27" spans="1:38" ht="24" customHeight="1">
      <c r="A27" s="25">
        <f>IF('様式 A-3'!$AL$1="","",'様式 A-3'!$AL$1)</f>
      </c>
      <c r="B27" s="66"/>
      <c r="C27" s="67">
        <f t="shared" si="0"/>
      </c>
      <c r="D27" s="67">
        <f t="shared" si="1"/>
      </c>
      <c r="E27" s="30">
        <f>ASC('様式 A-3'!$D$7)</f>
      </c>
      <c r="F27" s="30">
        <f>'様式 A-3'!$D$8</f>
        <v>0</v>
      </c>
      <c r="G27" s="30" t="e">
        <f>'様式 WA-3（事務局作業用）'!$D$6</f>
        <v>#N/A</v>
      </c>
      <c r="H27" s="66" t="s">
        <v>158</v>
      </c>
      <c r="I27" s="44"/>
      <c r="J27" s="45"/>
      <c r="K27" s="44"/>
      <c r="L27" s="45"/>
      <c r="M27" s="25" t="s">
        <v>37</v>
      </c>
      <c r="N27" s="66"/>
      <c r="O27" s="310"/>
      <c r="P27" s="25"/>
      <c r="Q27" s="25"/>
      <c r="R27" s="25"/>
      <c r="S27" s="31"/>
      <c r="T27" s="23"/>
      <c r="U27" s="25"/>
      <c r="V27" s="25"/>
      <c r="W27" s="24"/>
      <c r="X27" s="25">
        <f>IF(W27="","",DATEDIF(W27,'様式 A-3'!$G$2,"Y"))</f>
      </c>
      <c r="Y27" s="25">
        <f t="shared" si="4"/>
      </c>
      <c r="Z27" s="153"/>
      <c r="AA27" s="153"/>
      <c r="AB27" s="153"/>
      <c r="AC27" s="153"/>
      <c r="AD27" s="153"/>
      <c r="AE27" s="153"/>
      <c r="AF27" s="153"/>
      <c r="AG27" s="23"/>
      <c r="AH27" s="153"/>
      <c r="AI27" s="227"/>
      <c r="AJ27" s="88">
        <f t="shared" si="5"/>
        <v>0</v>
      </c>
      <c r="AK27" s="68">
        <f t="shared" si="2"/>
        <v>0</v>
      </c>
      <c r="AL27" s="68">
        <f t="shared" si="3"/>
        <v>0</v>
      </c>
    </row>
    <row r="28" spans="1:38" ht="24" customHeight="1">
      <c r="A28" s="25">
        <f>IF('様式 A-3'!$AL$1="","",'様式 A-3'!$AL$1)</f>
      </c>
      <c r="B28" s="66"/>
      <c r="C28" s="67">
        <f t="shared" si="0"/>
      </c>
      <c r="D28" s="67">
        <f t="shared" si="1"/>
      </c>
      <c r="E28" s="30">
        <f>ASC('様式 A-3'!$D$7)</f>
      </c>
      <c r="F28" s="30">
        <f>'様式 A-3'!$D$8</f>
        <v>0</v>
      </c>
      <c r="G28" s="30" t="e">
        <f>'様式 WA-3（事務局作業用）'!$D$6</f>
        <v>#N/A</v>
      </c>
      <c r="H28" s="66" t="s">
        <v>159</v>
      </c>
      <c r="I28" s="44"/>
      <c r="J28" s="45"/>
      <c r="K28" s="44"/>
      <c r="L28" s="45"/>
      <c r="M28" s="25" t="s">
        <v>37</v>
      </c>
      <c r="N28" s="66"/>
      <c r="O28" s="310"/>
      <c r="P28" s="25"/>
      <c r="Q28" s="25"/>
      <c r="R28" s="25"/>
      <c r="S28" s="31"/>
      <c r="T28" s="23"/>
      <c r="U28" s="25"/>
      <c r="V28" s="25"/>
      <c r="W28" s="24"/>
      <c r="X28" s="25">
        <f>IF(W28="","",DATEDIF(W28,'様式 A-3'!$G$2,"Y"))</f>
      </c>
      <c r="Y28" s="25">
        <f t="shared" si="4"/>
      </c>
      <c r="Z28" s="153"/>
      <c r="AA28" s="153"/>
      <c r="AB28" s="153"/>
      <c r="AC28" s="153"/>
      <c r="AD28" s="153"/>
      <c r="AE28" s="153"/>
      <c r="AF28" s="153"/>
      <c r="AG28" s="23"/>
      <c r="AH28" s="153"/>
      <c r="AI28" s="227"/>
      <c r="AJ28" s="88">
        <f t="shared" si="5"/>
        <v>0</v>
      </c>
      <c r="AK28" s="68">
        <f t="shared" si="2"/>
        <v>0</v>
      </c>
      <c r="AL28" s="68">
        <f t="shared" si="3"/>
        <v>0</v>
      </c>
    </row>
    <row r="29" spans="1:38" ht="24" customHeight="1">
      <c r="A29" s="25">
        <f>IF('様式 A-3'!$AL$1="","",'様式 A-3'!$AL$1)</f>
      </c>
      <c r="B29" s="66"/>
      <c r="C29" s="67">
        <f t="shared" si="0"/>
      </c>
      <c r="D29" s="67">
        <f t="shared" si="1"/>
      </c>
      <c r="E29" s="30">
        <f>ASC('様式 A-3'!$D$7)</f>
      </c>
      <c r="F29" s="30">
        <f>'様式 A-3'!$D$8</f>
        <v>0</v>
      </c>
      <c r="G29" s="30" t="e">
        <f>'様式 WA-3（事務局作業用）'!$D$6</f>
        <v>#N/A</v>
      </c>
      <c r="H29" s="66" t="s">
        <v>160</v>
      </c>
      <c r="I29" s="44"/>
      <c r="J29" s="45"/>
      <c r="K29" s="44"/>
      <c r="L29" s="45"/>
      <c r="M29" s="25" t="s">
        <v>37</v>
      </c>
      <c r="N29" s="66"/>
      <c r="O29" s="310"/>
      <c r="P29" s="25"/>
      <c r="Q29" s="25"/>
      <c r="R29" s="25"/>
      <c r="S29" s="31"/>
      <c r="T29" s="23"/>
      <c r="U29" s="25"/>
      <c r="V29" s="25"/>
      <c r="W29" s="24"/>
      <c r="X29" s="25">
        <f>IF(W29="","",DATEDIF(W29,'様式 A-3'!$G$2,"Y"))</f>
      </c>
      <c r="Y29" s="25">
        <f t="shared" si="4"/>
      </c>
      <c r="Z29" s="153"/>
      <c r="AA29" s="153"/>
      <c r="AB29" s="153"/>
      <c r="AC29" s="153"/>
      <c r="AD29" s="153"/>
      <c r="AE29" s="153"/>
      <c r="AF29" s="153"/>
      <c r="AG29" s="23"/>
      <c r="AH29" s="153"/>
      <c r="AI29" s="227"/>
      <c r="AJ29" s="88">
        <f t="shared" si="5"/>
        <v>0</v>
      </c>
      <c r="AK29" s="68">
        <f t="shared" si="2"/>
        <v>0</v>
      </c>
      <c r="AL29" s="68">
        <f t="shared" si="3"/>
        <v>0</v>
      </c>
    </row>
    <row r="30" spans="1:38" ht="24" customHeight="1">
      <c r="A30" s="25">
        <f>IF('様式 A-3'!$AL$1="","",'様式 A-3'!$AL$1)</f>
      </c>
      <c r="B30" s="66"/>
      <c r="C30" s="67">
        <f t="shared" si="0"/>
      </c>
      <c r="D30" s="67">
        <f t="shared" si="1"/>
      </c>
      <c r="E30" s="30">
        <f>ASC('様式 A-3'!$D$7)</f>
      </c>
      <c r="F30" s="30">
        <f>'様式 A-3'!$D$8</f>
        <v>0</v>
      </c>
      <c r="G30" s="30" t="e">
        <f>'様式 WA-3（事務局作業用）'!$D$6</f>
        <v>#N/A</v>
      </c>
      <c r="H30" s="66" t="s">
        <v>161</v>
      </c>
      <c r="I30" s="44"/>
      <c r="J30" s="45"/>
      <c r="K30" s="44"/>
      <c r="L30" s="45"/>
      <c r="M30" s="25" t="s">
        <v>37</v>
      </c>
      <c r="N30" s="66"/>
      <c r="O30" s="310"/>
      <c r="P30" s="25"/>
      <c r="Q30" s="25"/>
      <c r="R30" s="25"/>
      <c r="S30" s="31"/>
      <c r="T30" s="23"/>
      <c r="U30" s="25"/>
      <c r="V30" s="25"/>
      <c r="W30" s="24"/>
      <c r="X30" s="25">
        <f>IF(W30="","",DATEDIF(W30,'様式 A-3'!$G$2,"Y"))</f>
      </c>
      <c r="Y30" s="25">
        <f t="shared" si="4"/>
      </c>
      <c r="Z30" s="153"/>
      <c r="AA30" s="153"/>
      <c r="AB30" s="153"/>
      <c r="AC30" s="153"/>
      <c r="AD30" s="153"/>
      <c r="AE30" s="153"/>
      <c r="AF30" s="153"/>
      <c r="AG30" s="23"/>
      <c r="AH30" s="153"/>
      <c r="AI30" s="227"/>
      <c r="AJ30" s="88">
        <f t="shared" si="5"/>
        <v>0</v>
      </c>
      <c r="AK30" s="68">
        <f t="shared" si="2"/>
        <v>0</v>
      </c>
      <c r="AL30" s="68">
        <f t="shared" si="3"/>
        <v>0</v>
      </c>
    </row>
    <row r="31" spans="1:38" ht="24" customHeight="1">
      <c r="A31" s="25">
        <f>IF('様式 A-3'!$AL$1="","",'様式 A-3'!$AL$1)</f>
      </c>
      <c r="B31" s="66"/>
      <c r="C31" s="67">
        <f t="shared" si="0"/>
      </c>
      <c r="D31" s="67">
        <f t="shared" si="1"/>
      </c>
      <c r="E31" s="30">
        <f>ASC('様式 A-3'!$D$7)</f>
      </c>
      <c r="F31" s="30">
        <f>'様式 A-3'!$D$8</f>
        <v>0</v>
      </c>
      <c r="G31" s="30" t="e">
        <f>'様式 WA-3（事務局作業用）'!$D$6</f>
        <v>#N/A</v>
      </c>
      <c r="H31" s="66" t="s">
        <v>162</v>
      </c>
      <c r="I31" s="44"/>
      <c r="J31" s="45"/>
      <c r="K31" s="44"/>
      <c r="L31" s="45"/>
      <c r="M31" s="25" t="s">
        <v>37</v>
      </c>
      <c r="N31" s="66"/>
      <c r="O31" s="310"/>
      <c r="P31" s="25"/>
      <c r="Q31" s="25"/>
      <c r="R31" s="25"/>
      <c r="S31" s="31"/>
      <c r="T31" s="23"/>
      <c r="U31" s="25"/>
      <c r="V31" s="25"/>
      <c r="W31" s="24"/>
      <c r="X31" s="25">
        <f>IF(W31="","",DATEDIF(W31,'様式 A-3'!$G$2,"Y"))</f>
      </c>
      <c r="Y31" s="25">
        <f t="shared" si="4"/>
      </c>
      <c r="Z31" s="153"/>
      <c r="AA31" s="153"/>
      <c r="AB31" s="153"/>
      <c r="AC31" s="153"/>
      <c r="AD31" s="153"/>
      <c r="AE31" s="153"/>
      <c r="AF31" s="153"/>
      <c r="AG31" s="23"/>
      <c r="AH31" s="153"/>
      <c r="AI31" s="227"/>
      <c r="AJ31" s="88">
        <f t="shared" si="5"/>
        <v>0</v>
      </c>
      <c r="AK31" s="68">
        <f t="shared" si="2"/>
        <v>0</v>
      </c>
      <c r="AL31" s="68">
        <f t="shared" si="3"/>
        <v>0</v>
      </c>
    </row>
    <row r="32" spans="1:38" ht="24" customHeight="1">
      <c r="A32" s="25">
        <f>IF('様式 A-3'!$AL$1="","",'様式 A-3'!$AL$1)</f>
      </c>
      <c r="B32" s="66"/>
      <c r="C32" s="67">
        <f t="shared" si="0"/>
      </c>
      <c r="D32" s="67">
        <f t="shared" si="1"/>
      </c>
      <c r="E32" s="30">
        <f>ASC('様式 A-3'!$D$7)</f>
      </c>
      <c r="F32" s="30">
        <f>'様式 A-3'!$D$8</f>
        <v>0</v>
      </c>
      <c r="G32" s="30" t="e">
        <f>'様式 WA-3（事務局作業用）'!$D$6</f>
        <v>#N/A</v>
      </c>
      <c r="H32" s="66" t="s">
        <v>163</v>
      </c>
      <c r="I32" s="44"/>
      <c r="J32" s="45"/>
      <c r="K32" s="44"/>
      <c r="L32" s="45"/>
      <c r="M32" s="25" t="s">
        <v>37</v>
      </c>
      <c r="N32" s="66"/>
      <c r="O32" s="310"/>
      <c r="P32" s="25"/>
      <c r="Q32" s="25"/>
      <c r="R32" s="25"/>
      <c r="S32" s="31"/>
      <c r="T32" s="23"/>
      <c r="U32" s="25"/>
      <c r="V32" s="25"/>
      <c r="W32" s="24"/>
      <c r="X32" s="25">
        <f>IF(W32="","",DATEDIF(W32,'様式 A-3'!$G$2,"Y"))</f>
      </c>
      <c r="Y32" s="25">
        <f t="shared" si="4"/>
      </c>
      <c r="Z32" s="153"/>
      <c r="AA32" s="153"/>
      <c r="AB32" s="153"/>
      <c r="AC32" s="153"/>
      <c r="AD32" s="153"/>
      <c r="AE32" s="153"/>
      <c r="AF32" s="153"/>
      <c r="AG32" s="23"/>
      <c r="AH32" s="153"/>
      <c r="AI32" s="227"/>
      <c r="AJ32" s="88">
        <f t="shared" si="5"/>
        <v>0</v>
      </c>
      <c r="AK32" s="68">
        <f t="shared" si="2"/>
        <v>0</v>
      </c>
      <c r="AL32" s="68">
        <f t="shared" si="3"/>
        <v>0</v>
      </c>
    </row>
    <row r="33" spans="1:38" ht="24" customHeight="1">
      <c r="A33" s="25">
        <f>IF('様式 A-3'!$AL$1="","",'様式 A-3'!$AL$1)</f>
      </c>
      <c r="B33" s="66"/>
      <c r="C33" s="67">
        <f t="shared" si="0"/>
      </c>
      <c r="D33" s="67">
        <f t="shared" si="1"/>
      </c>
      <c r="E33" s="30">
        <f>ASC('様式 A-3'!$D$7)</f>
      </c>
      <c r="F33" s="30">
        <f>'様式 A-3'!$D$8</f>
        <v>0</v>
      </c>
      <c r="G33" s="30" t="e">
        <f>'様式 WA-3（事務局作業用）'!$D$6</f>
        <v>#N/A</v>
      </c>
      <c r="H33" s="66" t="s">
        <v>164</v>
      </c>
      <c r="I33" s="44"/>
      <c r="J33" s="45"/>
      <c r="K33" s="44"/>
      <c r="L33" s="45"/>
      <c r="M33" s="25" t="s">
        <v>37</v>
      </c>
      <c r="N33" s="66"/>
      <c r="O33" s="310"/>
      <c r="P33" s="25"/>
      <c r="Q33" s="25"/>
      <c r="R33" s="25"/>
      <c r="S33" s="31"/>
      <c r="T33" s="23"/>
      <c r="U33" s="25"/>
      <c r="V33" s="25"/>
      <c r="W33" s="24"/>
      <c r="X33" s="25">
        <f>IF(W33="","",DATEDIF(W33,'様式 A-3'!$G$2,"Y"))</f>
      </c>
      <c r="Y33" s="25">
        <f t="shared" si="4"/>
      </c>
      <c r="Z33" s="153"/>
      <c r="AA33" s="153"/>
      <c r="AB33" s="153"/>
      <c r="AC33" s="153"/>
      <c r="AD33" s="153"/>
      <c r="AE33" s="153"/>
      <c r="AF33" s="153"/>
      <c r="AG33" s="23"/>
      <c r="AH33" s="153"/>
      <c r="AI33" s="227"/>
      <c r="AJ33" s="88">
        <f t="shared" si="5"/>
        <v>0</v>
      </c>
      <c r="AK33" s="68">
        <f t="shared" si="2"/>
        <v>0</v>
      </c>
      <c r="AL33" s="68">
        <f t="shared" si="3"/>
        <v>0</v>
      </c>
    </row>
    <row r="34" spans="1:38" ht="24" customHeight="1">
      <c r="A34" s="25">
        <f>IF('様式 A-3'!$AL$1="","",'様式 A-3'!$AL$1)</f>
      </c>
      <c r="B34" s="66"/>
      <c r="C34" s="67">
        <f t="shared" si="0"/>
      </c>
      <c r="D34" s="67">
        <f t="shared" si="1"/>
      </c>
      <c r="E34" s="30">
        <f>ASC('様式 A-3'!$D$7)</f>
      </c>
      <c r="F34" s="30">
        <f>'様式 A-3'!$D$8</f>
        <v>0</v>
      </c>
      <c r="G34" s="30" t="e">
        <f>'様式 WA-3（事務局作業用）'!$D$6</f>
        <v>#N/A</v>
      </c>
      <c r="H34" s="66" t="s">
        <v>165</v>
      </c>
      <c r="I34" s="44"/>
      <c r="J34" s="45"/>
      <c r="K34" s="44"/>
      <c r="L34" s="45"/>
      <c r="M34" s="25" t="s">
        <v>37</v>
      </c>
      <c r="N34" s="66"/>
      <c r="O34" s="310"/>
      <c r="P34" s="25"/>
      <c r="Q34" s="25"/>
      <c r="R34" s="25"/>
      <c r="S34" s="31"/>
      <c r="T34" s="23"/>
      <c r="U34" s="25"/>
      <c r="V34" s="25"/>
      <c r="W34" s="24"/>
      <c r="X34" s="25">
        <f>IF(W34="","",DATEDIF(W34,'様式 A-3'!$G$2,"Y"))</f>
      </c>
      <c r="Y34" s="25">
        <f t="shared" si="4"/>
      </c>
      <c r="Z34" s="153"/>
      <c r="AA34" s="153"/>
      <c r="AB34" s="153"/>
      <c r="AC34" s="153"/>
      <c r="AD34" s="153"/>
      <c r="AE34" s="153"/>
      <c r="AF34" s="153"/>
      <c r="AG34" s="23"/>
      <c r="AH34" s="153"/>
      <c r="AI34" s="227"/>
      <c r="AJ34" s="88">
        <f t="shared" si="5"/>
        <v>0</v>
      </c>
      <c r="AK34" s="68">
        <f t="shared" si="2"/>
        <v>0</v>
      </c>
      <c r="AL34" s="68">
        <f t="shared" si="3"/>
        <v>0</v>
      </c>
    </row>
    <row r="35" spans="1:38" ht="24" customHeight="1">
      <c r="A35" s="25">
        <f>IF('様式 A-3'!$AL$1="","",'様式 A-3'!$AL$1)</f>
      </c>
      <c r="B35" s="66"/>
      <c r="C35" s="67">
        <f t="shared" si="0"/>
      </c>
      <c r="D35" s="67">
        <f t="shared" si="1"/>
      </c>
      <c r="E35" s="30">
        <f>ASC('様式 A-3'!$D$7)</f>
      </c>
      <c r="F35" s="30">
        <f>'様式 A-3'!$D$8</f>
        <v>0</v>
      </c>
      <c r="G35" s="30" t="e">
        <f>'様式 WA-3（事務局作業用）'!$D$6</f>
        <v>#N/A</v>
      </c>
      <c r="H35" s="66" t="s">
        <v>166</v>
      </c>
      <c r="I35" s="44"/>
      <c r="J35" s="45"/>
      <c r="K35" s="44"/>
      <c r="L35" s="45"/>
      <c r="M35" s="25" t="s">
        <v>37</v>
      </c>
      <c r="N35" s="66"/>
      <c r="O35" s="310"/>
      <c r="P35" s="25"/>
      <c r="Q35" s="25"/>
      <c r="R35" s="25"/>
      <c r="S35" s="31"/>
      <c r="T35" s="23"/>
      <c r="U35" s="25"/>
      <c r="V35" s="25"/>
      <c r="W35" s="24"/>
      <c r="X35" s="25">
        <f>IF(W35="","",DATEDIF(W35,'様式 A-3'!$G$2,"Y"))</f>
      </c>
      <c r="Y35" s="25">
        <f t="shared" si="4"/>
      </c>
      <c r="Z35" s="153"/>
      <c r="AA35" s="153"/>
      <c r="AB35" s="153"/>
      <c r="AC35" s="153"/>
      <c r="AD35" s="153"/>
      <c r="AE35" s="153"/>
      <c r="AF35" s="153"/>
      <c r="AG35" s="23"/>
      <c r="AH35" s="153"/>
      <c r="AI35" s="227"/>
      <c r="AJ35" s="88">
        <f t="shared" si="5"/>
        <v>0</v>
      </c>
      <c r="AK35" s="68">
        <f t="shared" si="2"/>
        <v>0</v>
      </c>
      <c r="AL35" s="68">
        <f t="shared" si="3"/>
        <v>0</v>
      </c>
    </row>
    <row r="36" spans="1:38" ht="24" customHeight="1">
      <c r="A36" s="25">
        <f>IF('様式 A-3'!$AL$1="","",'様式 A-3'!$AL$1)</f>
      </c>
      <c r="B36" s="66"/>
      <c r="C36" s="67">
        <f t="shared" si="0"/>
      </c>
      <c r="D36" s="67">
        <f t="shared" si="1"/>
      </c>
      <c r="E36" s="30">
        <f>ASC('様式 A-3'!$D$7)</f>
      </c>
      <c r="F36" s="30">
        <f>'様式 A-3'!$D$8</f>
        <v>0</v>
      </c>
      <c r="G36" s="30" t="e">
        <f>'様式 WA-3（事務局作業用）'!$D$6</f>
        <v>#N/A</v>
      </c>
      <c r="H36" s="66" t="s">
        <v>167</v>
      </c>
      <c r="I36" s="44"/>
      <c r="J36" s="45"/>
      <c r="K36" s="44"/>
      <c r="L36" s="45"/>
      <c r="M36" s="25" t="s">
        <v>37</v>
      </c>
      <c r="N36" s="66"/>
      <c r="O36" s="310"/>
      <c r="P36" s="25"/>
      <c r="Q36" s="25"/>
      <c r="R36" s="25"/>
      <c r="S36" s="31"/>
      <c r="T36" s="23"/>
      <c r="U36" s="25"/>
      <c r="V36" s="25"/>
      <c r="W36" s="24"/>
      <c r="X36" s="25">
        <f>IF(W36="","",DATEDIF(W36,'様式 A-3'!$G$2,"Y"))</f>
      </c>
      <c r="Y36" s="25">
        <f t="shared" si="4"/>
      </c>
      <c r="Z36" s="153"/>
      <c r="AA36" s="153"/>
      <c r="AB36" s="153"/>
      <c r="AC36" s="153"/>
      <c r="AD36" s="153"/>
      <c r="AE36" s="153"/>
      <c r="AF36" s="153"/>
      <c r="AG36" s="23"/>
      <c r="AH36" s="153"/>
      <c r="AI36" s="227"/>
      <c r="AJ36" s="88">
        <f t="shared" si="5"/>
        <v>0</v>
      </c>
      <c r="AK36" s="68">
        <f t="shared" si="2"/>
        <v>0</v>
      </c>
      <c r="AL36" s="68">
        <f t="shared" si="3"/>
        <v>0</v>
      </c>
    </row>
    <row r="37" spans="1:38" ht="24" customHeight="1">
      <c r="A37" s="25">
        <f>IF('様式 A-3'!$AL$1="","",'様式 A-3'!$AL$1)</f>
      </c>
      <c r="B37" s="66"/>
      <c r="C37" s="67">
        <f t="shared" si="0"/>
      </c>
      <c r="D37" s="67">
        <f t="shared" si="1"/>
      </c>
      <c r="E37" s="30">
        <f>ASC('様式 A-3'!$D$7)</f>
      </c>
      <c r="F37" s="30">
        <f>'様式 A-3'!$D$8</f>
        <v>0</v>
      </c>
      <c r="G37" s="30" t="e">
        <f>'様式 WA-3（事務局作業用）'!$D$6</f>
        <v>#N/A</v>
      </c>
      <c r="H37" s="66" t="s">
        <v>168</v>
      </c>
      <c r="I37" s="44"/>
      <c r="J37" s="45"/>
      <c r="K37" s="44"/>
      <c r="L37" s="45"/>
      <c r="M37" s="25" t="s">
        <v>37</v>
      </c>
      <c r="N37" s="66"/>
      <c r="O37" s="310"/>
      <c r="P37" s="25"/>
      <c r="Q37" s="25"/>
      <c r="R37" s="25"/>
      <c r="S37" s="31"/>
      <c r="T37" s="23"/>
      <c r="U37" s="25"/>
      <c r="V37" s="25"/>
      <c r="W37" s="24"/>
      <c r="X37" s="25">
        <f>IF(W37="","",DATEDIF(W37,'様式 A-3'!$G$2,"Y"))</f>
      </c>
      <c r="Y37" s="25">
        <f t="shared" si="4"/>
      </c>
      <c r="Z37" s="153"/>
      <c r="AA37" s="153"/>
      <c r="AB37" s="153"/>
      <c r="AC37" s="153"/>
      <c r="AD37" s="153"/>
      <c r="AE37" s="153"/>
      <c r="AF37" s="153"/>
      <c r="AG37" s="23"/>
      <c r="AH37" s="153"/>
      <c r="AI37" s="227"/>
      <c r="AJ37" s="88">
        <f t="shared" si="5"/>
        <v>0</v>
      </c>
      <c r="AK37" s="68">
        <f t="shared" si="2"/>
        <v>0</v>
      </c>
      <c r="AL37" s="68">
        <f t="shared" si="3"/>
        <v>0</v>
      </c>
    </row>
    <row r="38" spans="1:38" ht="24" customHeight="1">
      <c r="A38" s="25">
        <f>IF('様式 A-3'!$AL$1="","",'様式 A-3'!$AL$1)</f>
      </c>
      <c r="B38" s="66"/>
      <c r="C38" s="67">
        <f t="shared" si="0"/>
      </c>
      <c r="D38" s="67">
        <f t="shared" si="1"/>
      </c>
      <c r="E38" s="30">
        <f>ASC('様式 A-3'!$D$7)</f>
      </c>
      <c r="F38" s="30">
        <f>'様式 A-3'!$D$8</f>
        <v>0</v>
      </c>
      <c r="G38" s="30" t="e">
        <f>'様式 WA-3（事務局作業用）'!$D$6</f>
        <v>#N/A</v>
      </c>
      <c r="H38" s="66" t="s">
        <v>169</v>
      </c>
      <c r="I38" s="44"/>
      <c r="J38" s="45"/>
      <c r="K38" s="44"/>
      <c r="L38" s="45"/>
      <c r="M38" s="25" t="s">
        <v>37</v>
      </c>
      <c r="N38" s="66"/>
      <c r="O38" s="310"/>
      <c r="P38" s="25"/>
      <c r="Q38" s="25"/>
      <c r="R38" s="25"/>
      <c r="S38" s="31"/>
      <c r="T38" s="23"/>
      <c r="U38" s="25"/>
      <c r="V38" s="25"/>
      <c r="W38" s="24"/>
      <c r="X38" s="25">
        <f>IF(W38="","",DATEDIF(W38,'様式 A-3'!$G$2,"Y"))</f>
      </c>
      <c r="Y38" s="25">
        <f t="shared" si="4"/>
      </c>
      <c r="Z38" s="153"/>
      <c r="AA38" s="153"/>
      <c r="AB38" s="153"/>
      <c r="AC38" s="153"/>
      <c r="AD38" s="153"/>
      <c r="AE38" s="153"/>
      <c r="AF38" s="153"/>
      <c r="AG38" s="23"/>
      <c r="AH38" s="153"/>
      <c r="AI38" s="227"/>
      <c r="AJ38" s="88">
        <f t="shared" si="5"/>
        <v>0</v>
      </c>
      <c r="AK38" s="68">
        <f t="shared" si="2"/>
        <v>0</v>
      </c>
      <c r="AL38" s="68">
        <f t="shared" si="3"/>
        <v>0</v>
      </c>
    </row>
    <row r="39" spans="1:38" ht="24" customHeight="1">
      <c r="A39" s="25">
        <f>IF('様式 A-3'!$AL$1="","",'様式 A-3'!$AL$1)</f>
      </c>
      <c r="B39" s="66"/>
      <c r="C39" s="67">
        <f t="shared" si="0"/>
      </c>
      <c r="D39" s="67">
        <f t="shared" si="1"/>
      </c>
      <c r="E39" s="30">
        <f>ASC('様式 A-3'!$D$7)</f>
      </c>
      <c r="F39" s="30">
        <f>'様式 A-3'!$D$8</f>
        <v>0</v>
      </c>
      <c r="G39" s="30" t="e">
        <f>'様式 WA-3（事務局作業用）'!$D$6</f>
        <v>#N/A</v>
      </c>
      <c r="H39" s="66" t="s">
        <v>170</v>
      </c>
      <c r="I39" s="44"/>
      <c r="J39" s="45"/>
      <c r="K39" s="44"/>
      <c r="L39" s="45"/>
      <c r="M39" s="25" t="s">
        <v>37</v>
      </c>
      <c r="N39" s="66"/>
      <c r="O39" s="310"/>
      <c r="P39" s="25"/>
      <c r="Q39" s="25"/>
      <c r="R39" s="25"/>
      <c r="S39" s="31"/>
      <c r="T39" s="23"/>
      <c r="U39" s="25"/>
      <c r="V39" s="25"/>
      <c r="W39" s="24"/>
      <c r="X39" s="25">
        <f>IF(W39="","",DATEDIF(W39,'様式 A-3'!$G$2,"Y"))</f>
      </c>
      <c r="Y39" s="25">
        <f t="shared" si="4"/>
      </c>
      <c r="Z39" s="153"/>
      <c r="AA39" s="153"/>
      <c r="AB39" s="153"/>
      <c r="AC39" s="153"/>
      <c r="AD39" s="153"/>
      <c r="AE39" s="153"/>
      <c r="AF39" s="153"/>
      <c r="AG39" s="23"/>
      <c r="AH39" s="153"/>
      <c r="AI39" s="227"/>
      <c r="AJ39" s="88">
        <f t="shared" si="5"/>
        <v>0</v>
      </c>
      <c r="AK39" s="68">
        <f t="shared" si="2"/>
        <v>0</v>
      </c>
      <c r="AL39" s="68">
        <f t="shared" si="3"/>
        <v>0</v>
      </c>
    </row>
    <row r="40" spans="1:38" ht="24" customHeight="1">
      <c r="A40" s="25">
        <f>IF('様式 A-3'!$AL$1="","",'様式 A-3'!$AL$1)</f>
      </c>
      <c r="B40" s="66"/>
      <c r="C40" s="67">
        <f t="shared" si="0"/>
      </c>
      <c r="D40" s="67">
        <f t="shared" si="1"/>
      </c>
      <c r="E40" s="30">
        <f>ASC('様式 A-3'!$D$7)</f>
      </c>
      <c r="F40" s="30">
        <f>'様式 A-3'!$D$8</f>
        <v>0</v>
      </c>
      <c r="G40" s="30" t="e">
        <f>'様式 WA-3（事務局作業用）'!$D$6</f>
        <v>#N/A</v>
      </c>
      <c r="H40" s="66" t="s">
        <v>171</v>
      </c>
      <c r="I40" s="44"/>
      <c r="J40" s="45"/>
      <c r="K40" s="44"/>
      <c r="L40" s="45"/>
      <c r="M40" s="25" t="s">
        <v>37</v>
      </c>
      <c r="N40" s="66"/>
      <c r="O40" s="310"/>
      <c r="P40" s="25"/>
      <c r="Q40" s="25"/>
      <c r="R40" s="25"/>
      <c r="S40" s="31"/>
      <c r="T40" s="23"/>
      <c r="U40" s="25"/>
      <c r="V40" s="25"/>
      <c r="W40" s="24"/>
      <c r="X40" s="25">
        <f>IF(W40="","",DATEDIF(W40,'様式 A-3'!$G$2,"Y"))</f>
      </c>
      <c r="Y40" s="25">
        <f t="shared" si="4"/>
      </c>
      <c r="Z40" s="153"/>
      <c r="AA40" s="153"/>
      <c r="AB40" s="153"/>
      <c r="AC40" s="153"/>
      <c r="AD40" s="153"/>
      <c r="AE40" s="153"/>
      <c r="AF40" s="153"/>
      <c r="AG40" s="23"/>
      <c r="AH40" s="153"/>
      <c r="AI40" s="227"/>
      <c r="AJ40" s="88">
        <f t="shared" si="5"/>
        <v>0</v>
      </c>
      <c r="AK40" s="68">
        <f t="shared" si="2"/>
        <v>0</v>
      </c>
      <c r="AL40" s="68">
        <f t="shared" si="3"/>
        <v>0</v>
      </c>
    </row>
    <row r="41" spans="1:38" ht="24" customHeight="1">
      <c r="A41" s="25">
        <f>IF('様式 A-3'!$AL$1="","",'様式 A-3'!$AL$1)</f>
      </c>
      <c r="B41" s="66"/>
      <c r="C41" s="67">
        <f aca="true" t="shared" si="6" ref="C41:C80">IF(I41="","",TRIM(I41&amp;"　"&amp;J41))</f>
      </c>
      <c r="D41" s="67">
        <f aca="true" t="shared" si="7" ref="D41:D80">IF(I41="","",ASC(TRIM(K41&amp;" "&amp;L41)))</f>
      </c>
      <c r="E41" s="30">
        <f>ASC('様式 A-3'!$D$7)</f>
      </c>
      <c r="F41" s="30">
        <f>'様式 A-3'!$D$8</f>
        <v>0</v>
      </c>
      <c r="G41" s="30" t="e">
        <f>'様式 WA-3（事務局作業用）'!$D$6</f>
        <v>#N/A</v>
      </c>
      <c r="H41" s="66" t="s">
        <v>172</v>
      </c>
      <c r="I41" s="44"/>
      <c r="J41" s="45"/>
      <c r="K41" s="44"/>
      <c r="L41" s="45"/>
      <c r="M41" s="25" t="s">
        <v>37</v>
      </c>
      <c r="N41" s="66"/>
      <c r="O41" s="310"/>
      <c r="P41" s="25"/>
      <c r="Q41" s="25"/>
      <c r="R41" s="25"/>
      <c r="S41" s="31"/>
      <c r="T41" s="23"/>
      <c r="U41" s="25"/>
      <c r="V41" s="25"/>
      <c r="W41" s="24"/>
      <c r="X41" s="25">
        <f>IF(W41="","",DATEDIF(W41,'様式 A-3'!$G$2,"Y"))</f>
      </c>
      <c r="Y41" s="25">
        <f aca="true" t="shared" si="8" ref="Y41:Y80">IF(AND(I41&lt;&gt;"",OR(J41="",K41="",L41="",N41="",O41="",S41="",W41="",AG41="")),"×情報不足","")</f>
      </c>
      <c r="Z41" s="153"/>
      <c r="AA41" s="153"/>
      <c r="AB41" s="153"/>
      <c r="AC41" s="153"/>
      <c r="AD41" s="153"/>
      <c r="AE41" s="153"/>
      <c r="AF41" s="153"/>
      <c r="AG41" s="23"/>
      <c r="AH41" s="153"/>
      <c r="AI41" s="227"/>
      <c r="AJ41" s="88">
        <f aca="true" t="shared" si="9" ref="AJ41:AJ80">COUNTA($Z41:$AF41)</f>
        <v>0</v>
      </c>
      <c r="AK41" s="68">
        <f aca="true" t="shared" si="10" ref="AK41:AK80">IF(AJ41&lt;=$AQ$106,AJ41,$AQ$106)</f>
        <v>0</v>
      </c>
      <c r="AL41" s="68">
        <f aca="true" t="shared" si="11" ref="AL41:AL80">IF(AJ41&lt;=$AQ$106,0,AJ41-$AQ$106)</f>
        <v>0</v>
      </c>
    </row>
    <row r="42" spans="1:38" ht="24" customHeight="1">
      <c r="A42" s="25">
        <f>IF('様式 A-3'!$AL$1="","",'様式 A-3'!$AL$1)</f>
      </c>
      <c r="B42" s="66"/>
      <c r="C42" s="67">
        <f t="shared" si="6"/>
      </c>
      <c r="D42" s="67">
        <f t="shared" si="7"/>
      </c>
      <c r="E42" s="30">
        <f>ASC('様式 A-3'!$D$7)</f>
      </c>
      <c r="F42" s="30">
        <f>'様式 A-3'!$D$8</f>
        <v>0</v>
      </c>
      <c r="G42" s="30" t="e">
        <f>'様式 WA-3（事務局作業用）'!$D$6</f>
        <v>#N/A</v>
      </c>
      <c r="H42" s="66" t="s">
        <v>173</v>
      </c>
      <c r="I42" s="44"/>
      <c r="J42" s="45"/>
      <c r="K42" s="44"/>
      <c r="L42" s="45"/>
      <c r="M42" s="25" t="s">
        <v>37</v>
      </c>
      <c r="N42" s="66"/>
      <c r="O42" s="310"/>
      <c r="P42" s="25"/>
      <c r="Q42" s="25"/>
      <c r="R42" s="25"/>
      <c r="S42" s="31"/>
      <c r="T42" s="23"/>
      <c r="U42" s="25"/>
      <c r="V42" s="25"/>
      <c r="W42" s="24"/>
      <c r="X42" s="25">
        <f>IF(W42="","",DATEDIF(W42,'様式 A-3'!$G$2,"Y"))</f>
      </c>
      <c r="Y42" s="25">
        <f t="shared" si="8"/>
      </c>
      <c r="Z42" s="153"/>
      <c r="AA42" s="153"/>
      <c r="AB42" s="153"/>
      <c r="AC42" s="153"/>
      <c r="AD42" s="153"/>
      <c r="AE42" s="153"/>
      <c r="AF42" s="153"/>
      <c r="AG42" s="23"/>
      <c r="AH42" s="153"/>
      <c r="AI42" s="227"/>
      <c r="AJ42" s="88">
        <f t="shared" si="9"/>
        <v>0</v>
      </c>
      <c r="AK42" s="68">
        <f t="shared" si="10"/>
        <v>0</v>
      </c>
      <c r="AL42" s="68">
        <f t="shared" si="11"/>
        <v>0</v>
      </c>
    </row>
    <row r="43" spans="1:38" ht="24" customHeight="1">
      <c r="A43" s="25">
        <f>IF('様式 A-3'!$AL$1="","",'様式 A-3'!$AL$1)</f>
      </c>
      <c r="B43" s="66"/>
      <c r="C43" s="67">
        <f t="shared" si="6"/>
      </c>
      <c r="D43" s="67">
        <f t="shared" si="7"/>
      </c>
      <c r="E43" s="30">
        <f>ASC('様式 A-3'!$D$7)</f>
      </c>
      <c r="F43" s="30">
        <f>'様式 A-3'!$D$8</f>
        <v>0</v>
      </c>
      <c r="G43" s="30" t="e">
        <f>'様式 WA-3（事務局作業用）'!$D$6</f>
        <v>#N/A</v>
      </c>
      <c r="H43" s="66" t="s">
        <v>174</v>
      </c>
      <c r="I43" s="44"/>
      <c r="J43" s="45"/>
      <c r="K43" s="44"/>
      <c r="L43" s="45"/>
      <c r="M43" s="25" t="s">
        <v>37</v>
      </c>
      <c r="N43" s="66"/>
      <c r="O43" s="310"/>
      <c r="P43" s="25"/>
      <c r="Q43" s="25"/>
      <c r="R43" s="25"/>
      <c r="S43" s="31"/>
      <c r="T43" s="23"/>
      <c r="U43" s="25"/>
      <c r="V43" s="25"/>
      <c r="W43" s="24"/>
      <c r="X43" s="25">
        <f>IF(W43="","",DATEDIF(W43,'様式 A-3'!$G$2,"Y"))</f>
      </c>
      <c r="Y43" s="25">
        <f t="shared" si="8"/>
      </c>
      <c r="Z43" s="153"/>
      <c r="AA43" s="153"/>
      <c r="AB43" s="153"/>
      <c r="AC43" s="153"/>
      <c r="AD43" s="153"/>
      <c r="AE43" s="153"/>
      <c r="AF43" s="153"/>
      <c r="AG43" s="23"/>
      <c r="AH43" s="153"/>
      <c r="AI43" s="227"/>
      <c r="AJ43" s="88">
        <f t="shared" si="9"/>
        <v>0</v>
      </c>
      <c r="AK43" s="68">
        <f t="shared" si="10"/>
        <v>0</v>
      </c>
      <c r="AL43" s="68">
        <f t="shared" si="11"/>
        <v>0</v>
      </c>
    </row>
    <row r="44" spans="1:38" ht="24" customHeight="1">
      <c r="A44" s="25">
        <f>IF('様式 A-3'!$AL$1="","",'様式 A-3'!$AL$1)</f>
      </c>
      <c r="B44" s="66"/>
      <c r="C44" s="67">
        <f t="shared" si="6"/>
      </c>
      <c r="D44" s="67">
        <f t="shared" si="7"/>
      </c>
      <c r="E44" s="30">
        <f>ASC('様式 A-3'!$D$7)</f>
      </c>
      <c r="F44" s="30">
        <f>'様式 A-3'!$D$8</f>
        <v>0</v>
      </c>
      <c r="G44" s="30" t="e">
        <f>'様式 WA-3（事務局作業用）'!$D$6</f>
        <v>#N/A</v>
      </c>
      <c r="H44" s="66" t="s">
        <v>175</v>
      </c>
      <c r="I44" s="44"/>
      <c r="J44" s="45"/>
      <c r="K44" s="44"/>
      <c r="L44" s="45"/>
      <c r="M44" s="25" t="s">
        <v>37</v>
      </c>
      <c r="N44" s="66"/>
      <c r="O44" s="310"/>
      <c r="P44" s="25"/>
      <c r="Q44" s="25"/>
      <c r="R44" s="25"/>
      <c r="S44" s="31"/>
      <c r="T44" s="23"/>
      <c r="U44" s="25"/>
      <c r="V44" s="25"/>
      <c r="W44" s="24"/>
      <c r="X44" s="25">
        <f>IF(W44="","",DATEDIF(W44,'様式 A-3'!$G$2,"Y"))</f>
      </c>
      <c r="Y44" s="25">
        <f t="shared" si="8"/>
      </c>
      <c r="Z44" s="153"/>
      <c r="AA44" s="153"/>
      <c r="AB44" s="153"/>
      <c r="AC44" s="153"/>
      <c r="AD44" s="153"/>
      <c r="AE44" s="153"/>
      <c r="AF44" s="153"/>
      <c r="AG44" s="23"/>
      <c r="AH44" s="153"/>
      <c r="AI44" s="227"/>
      <c r="AJ44" s="88">
        <f t="shared" si="9"/>
        <v>0</v>
      </c>
      <c r="AK44" s="68">
        <f t="shared" si="10"/>
        <v>0</v>
      </c>
      <c r="AL44" s="68">
        <f t="shared" si="11"/>
        <v>0</v>
      </c>
    </row>
    <row r="45" spans="1:38" ht="24" customHeight="1">
      <c r="A45" s="25">
        <f>IF('様式 A-3'!$AL$1="","",'様式 A-3'!$AL$1)</f>
      </c>
      <c r="B45" s="66"/>
      <c r="C45" s="67">
        <f t="shared" si="6"/>
      </c>
      <c r="D45" s="67">
        <f t="shared" si="7"/>
      </c>
      <c r="E45" s="30">
        <f>ASC('様式 A-3'!$D$7)</f>
      </c>
      <c r="F45" s="30">
        <f>'様式 A-3'!$D$8</f>
        <v>0</v>
      </c>
      <c r="G45" s="30" t="e">
        <f>'様式 WA-3（事務局作業用）'!$D$6</f>
        <v>#N/A</v>
      </c>
      <c r="H45" s="66" t="s">
        <v>741</v>
      </c>
      <c r="I45" s="44"/>
      <c r="J45" s="45"/>
      <c r="K45" s="44"/>
      <c r="L45" s="45"/>
      <c r="M45" s="25" t="s">
        <v>37</v>
      </c>
      <c r="N45" s="66"/>
      <c r="O45" s="310"/>
      <c r="P45" s="25"/>
      <c r="Q45" s="25"/>
      <c r="R45" s="25"/>
      <c r="S45" s="31"/>
      <c r="T45" s="23"/>
      <c r="U45" s="25"/>
      <c r="V45" s="25"/>
      <c r="W45" s="24"/>
      <c r="X45" s="25">
        <f>IF(W45="","",DATEDIF(W45,'様式 A-3'!$G$2,"Y"))</f>
      </c>
      <c r="Y45" s="25">
        <f t="shared" si="8"/>
      </c>
      <c r="Z45" s="153"/>
      <c r="AA45" s="153"/>
      <c r="AB45" s="153"/>
      <c r="AC45" s="153"/>
      <c r="AD45" s="153"/>
      <c r="AE45" s="153"/>
      <c r="AF45" s="153"/>
      <c r="AG45" s="23"/>
      <c r="AH45" s="153"/>
      <c r="AI45" s="227"/>
      <c r="AJ45" s="88">
        <f t="shared" si="9"/>
        <v>0</v>
      </c>
      <c r="AK45" s="68">
        <f t="shared" si="10"/>
        <v>0</v>
      </c>
      <c r="AL45" s="68">
        <f t="shared" si="11"/>
        <v>0</v>
      </c>
    </row>
    <row r="46" spans="1:38" ht="24" customHeight="1">
      <c r="A46" s="25">
        <f>IF('様式 A-3'!$AL$1="","",'様式 A-3'!$AL$1)</f>
      </c>
      <c r="B46" s="66"/>
      <c r="C46" s="67">
        <f t="shared" si="6"/>
      </c>
      <c r="D46" s="67">
        <f t="shared" si="7"/>
      </c>
      <c r="E46" s="30">
        <f>ASC('様式 A-3'!$D$7)</f>
      </c>
      <c r="F46" s="30">
        <f>'様式 A-3'!$D$8</f>
        <v>0</v>
      </c>
      <c r="G46" s="30" t="e">
        <f>'様式 WA-3（事務局作業用）'!$D$6</f>
        <v>#N/A</v>
      </c>
      <c r="H46" s="66" t="s">
        <v>742</v>
      </c>
      <c r="I46" s="44"/>
      <c r="J46" s="45"/>
      <c r="K46" s="44"/>
      <c r="L46" s="45"/>
      <c r="M46" s="25" t="s">
        <v>37</v>
      </c>
      <c r="N46" s="66"/>
      <c r="O46" s="310"/>
      <c r="P46" s="25"/>
      <c r="Q46" s="25"/>
      <c r="R46" s="25"/>
      <c r="S46" s="31"/>
      <c r="T46" s="23"/>
      <c r="U46" s="25"/>
      <c r="V46" s="25"/>
      <c r="W46" s="24"/>
      <c r="X46" s="25">
        <f>IF(W46="","",DATEDIF(W46,'様式 A-3'!$G$2,"Y"))</f>
      </c>
      <c r="Y46" s="25">
        <f t="shared" si="8"/>
      </c>
      <c r="Z46" s="153"/>
      <c r="AA46" s="153"/>
      <c r="AB46" s="153"/>
      <c r="AC46" s="153"/>
      <c r="AD46" s="153"/>
      <c r="AE46" s="153"/>
      <c r="AF46" s="153"/>
      <c r="AG46" s="23"/>
      <c r="AH46" s="153"/>
      <c r="AI46" s="227"/>
      <c r="AJ46" s="88">
        <f t="shared" si="9"/>
        <v>0</v>
      </c>
      <c r="AK46" s="68">
        <f t="shared" si="10"/>
        <v>0</v>
      </c>
      <c r="AL46" s="68">
        <f t="shared" si="11"/>
        <v>0</v>
      </c>
    </row>
    <row r="47" spans="1:38" ht="24" customHeight="1">
      <c r="A47" s="25">
        <f>IF('様式 A-3'!$AL$1="","",'様式 A-3'!$AL$1)</f>
      </c>
      <c r="B47" s="66"/>
      <c r="C47" s="67">
        <f t="shared" si="6"/>
      </c>
      <c r="D47" s="67">
        <f t="shared" si="7"/>
      </c>
      <c r="E47" s="30">
        <f>ASC('様式 A-3'!$D$7)</f>
      </c>
      <c r="F47" s="30">
        <f>'様式 A-3'!$D$8</f>
        <v>0</v>
      </c>
      <c r="G47" s="30" t="e">
        <f>'様式 WA-3（事務局作業用）'!$D$6</f>
        <v>#N/A</v>
      </c>
      <c r="H47" s="66" t="s">
        <v>743</v>
      </c>
      <c r="I47" s="44"/>
      <c r="J47" s="45"/>
      <c r="K47" s="44"/>
      <c r="L47" s="45"/>
      <c r="M47" s="25" t="s">
        <v>37</v>
      </c>
      <c r="N47" s="66"/>
      <c r="O47" s="310"/>
      <c r="P47" s="25"/>
      <c r="Q47" s="25"/>
      <c r="R47" s="25"/>
      <c r="S47" s="31"/>
      <c r="T47" s="23"/>
      <c r="U47" s="25"/>
      <c r="V47" s="25"/>
      <c r="W47" s="24"/>
      <c r="X47" s="25">
        <f>IF(W47="","",DATEDIF(W47,'様式 A-3'!$G$2,"Y"))</f>
      </c>
      <c r="Y47" s="25">
        <f t="shared" si="8"/>
      </c>
      <c r="Z47" s="153"/>
      <c r="AA47" s="153"/>
      <c r="AB47" s="153"/>
      <c r="AC47" s="153"/>
      <c r="AD47" s="153"/>
      <c r="AE47" s="153"/>
      <c r="AF47" s="153"/>
      <c r="AG47" s="23"/>
      <c r="AH47" s="153"/>
      <c r="AI47" s="227"/>
      <c r="AJ47" s="88">
        <f t="shared" si="9"/>
        <v>0</v>
      </c>
      <c r="AK47" s="68">
        <f t="shared" si="10"/>
        <v>0</v>
      </c>
      <c r="AL47" s="68">
        <f t="shared" si="11"/>
        <v>0</v>
      </c>
    </row>
    <row r="48" spans="1:38" ht="24" customHeight="1">
      <c r="A48" s="25">
        <f>IF('様式 A-3'!$AL$1="","",'様式 A-3'!$AL$1)</f>
      </c>
      <c r="B48" s="66"/>
      <c r="C48" s="67">
        <f t="shared" si="6"/>
      </c>
      <c r="D48" s="67">
        <f t="shared" si="7"/>
      </c>
      <c r="E48" s="30">
        <f>ASC('様式 A-3'!$D$7)</f>
      </c>
      <c r="F48" s="30">
        <f>'様式 A-3'!$D$8</f>
        <v>0</v>
      </c>
      <c r="G48" s="30" t="e">
        <f>'様式 WA-3（事務局作業用）'!$D$6</f>
        <v>#N/A</v>
      </c>
      <c r="H48" s="66" t="s">
        <v>744</v>
      </c>
      <c r="I48" s="44"/>
      <c r="J48" s="45"/>
      <c r="K48" s="44"/>
      <c r="L48" s="45"/>
      <c r="M48" s="25" t="s">
        <v>37</v>
      </c>
      <c r="N48" s="66"/>
      <c r="O48" s="310"/>
      <c r="P48" s="25"/>
      <c r="Q48" s="25"/>
      <c r="R48" s="25"/>
      <c r="S48" s="31"/>
      <c r="T48" s="23"/>
      <c r="U48" s="25"/>
      <c r="V48" s="25"/>
      <c r="W48" s="24"/>
      <c r="X48" s="25">
        <f>IF(W48="","",DATEDIF(W48,'様式 A-3'!$G$2,"Y"))</f>
      </c>
      <c r="Y48" s="25">
        <f t="shared" si="8"/>
      </c>
      <c r="Z48" s="153"/>
      <c r="AA48" s="153"/>
      <c r="AB48" s="153"/>
      <c r="AC48" s="153"/>
      <c r="AD48" s="153"/>
      <c r="AE48" s="153"/>
      <c r="AF48" s="153"/>
      <c r="AG48" s="23"/>
      <c r="AH48" s="153"/>
      <c r="AI48" s="227"/>
      <c r="AJ48" s="88">
        <f t="shared" si="9"/>
        <v>0</v>
      </c>
      <c r="AK48" s="68">
        <f t="shared" si="10"/>
        <v>0</v>
      </c>
      <c r="AL48" s="68">
        <f t="shared" si="11"/>
        <v>0</v>
      </c>
    </row>
    <row r="49" spans="1:38" ht="24" customHeight="1">
      <c r="A49" s="25">
        <f>IF('様式 A-3'!$AL$1="","",'様式 A-3'!$AL$1)</f>
      </c>
      <c r="B49" s="66"/>
      <c r="C49" s="67">
        <f t="shared" si="6"/>
      </c>
      <c r="D49" s="67">
        <f t="shared" si="7"/>
      </c>
      <c r="E49" s="30">
        <f>ASC('様式 A-3'!$D$7)</f>
      </c>
      <c r="F49" s="30">
        <f>'様式 A-3'!$D$8</f>
        <v>0</v>
      </c>
      <c r="G49" s="30" t="e">
        <f>'様式 WA-3（事務局作業用）'!$D$6</f>
        <v>#N/A</v>
      </c>
      <c r="H49" s="66" t="s">
        <v>745</v>
      </c>
      <c r="I49" s="44"/>
      <c r="J49" s="45"/>
      <c r="K49" s="44"/>
      <c r="L49" s="45"/>
      <c r="M49" s="25" t="s">
        <v>37</v>
      </c>
      <c r="N49" s="66"/>
      <c r="O49" s="310"/>
      <c r="P49" s="25"/>
      <c r="Q49" s="25"/>
      <c r="R49" s="25"/>
      <c r="S49" s="31"/>
      <c r="T49" s="23"/>
      <c r="U49" s="25"/>
      <c r="V49" s="25"/>
      <c r="W49" s="24"/>
      <c r="X49" s="25">
        <f>IF(W49="","",DATEDIF(W49,'様式 A-3'!$G$2,"Y"))</f>
      </c>
      <c r="Y49" s="25">
        <f t="shared" si="8"/>
      </c>
      <c r="Z49" s="153"/>
      <c r="AA49" s="153"/>
      <c r="AB49" s="153"/>
      <c r="AC49" s="153"/>
      <c r="AD49" s="153"/>
      <c r="AE49" s="153"/>
      <c r="AF49" s="153"/>
      <c r="AG49" s="23"/>
      <c r="AH49" s="153"/>
      <c r="AI49" s="227"/>
      <c r="AJ49" s="88">
        <f t="shared" si="9"/>
        <v>0</v>
      </c>
      <c r="AK49" s="68">
        <f t="shared" si="10"/>
        <v>0</v>
      </c>
      <c r="AL49" s="68">
        <f t="shared" si="11"/>
        <v>0</v>
      </c>
    </row>
    <row r="50" spans="1:38" ht="24" customHeight="1">
      <c r="A50" s="25">
        <f>IF('様式 A-3'!$AL$1="","",'様式 A-3'!$AL$1)</f>
      </c>
      <c r="B50" s="66"/>
      <c r="C50" s="67">
        <f t="shared" si="6"/>
      </c>
      <c r="D50" s="67">
        <f t="shared" si="7"/>
      </c>
      <c r="E50" s="30">
        <f>ASC('様式 A-3'!$D$7)</f>
      </c>
      <c r="F50" s="30">
        <f>'様式 A-3'!$D$8</f>
        <v>0</v>
      </c>
      <c r="G50" s="30" t="e">
        <f>'様式 WA-3（事務局作業用）'!$D$6</f>
        <v>#N/A</v>
      </c>
      <c r="H50" s="66" t="s">
        <v>746</v>
      </c>
      <c r="I50" s="44"/>
      <c r="J50" s="45"/>
      <c r="K50" s="44"/>
      <c r="L50" s="45"/>
      <c r="M50" s="25" t="s">
        <v>37</v>
      </c>
      <c r="N50" s="66"/>
      <c r="O50" s="310"/>
      <c r="P50" s="25"/>
      <c r="Q50" s="25"/>
      <c r="R50" s="25"/>
      <c r="S50" s="31"/>
      <c r="T50" s="23"/>
      <c r="U50" s="25"/>
      <c r="V50" s="25"/>
      <c r="W50" s="24"/>
      <c r="X50" s="25">
        <f>IF(W50="","",DATEDIF(W50,'様式 A-3'!$G$2,"Y"))</f>
      </c>
      <c r="Y50" s="25">
        <f t="shared" si="8"/>
      </c>
      <c r="Z50" s="153"/>
      <c r="AA50" s="153"/>
      <c r="AB50" s="153"/>
      <c r="AC50" s="153"/>
      <c r="AD50" s="153"/>
      <c r="AE50" s="153"/>
      <c r="AF50" s="153"/>
      <c r="AG50" s="23"/>
      <c r="AH50" s="153"/>
      <c r="AI50" s="227"/>
      <c r="AJ50" s="88">
        <f t="shared" si="9"/>
        <v>0</v>
      </c>
      <c r="AK50" s="68">
        <f t="shared" si="10"/>
        <v>0</v>
      </c>
      <c r="AL50" s="68">
        <f t="shared" si="11"/>
        <v>0</v>
      </c>
    </row>
    <row r="51" spans="1:38" ht="24" customHeight="1">
      <c r="A51" s="25">
        <f>IF('様式 A-3'!$AL$1="","",'様式 A-3'!$AL$1)</f>
      </c>
      <c r="B51" s="66"/>
      <c r="C51" s="67">
        <f t="shared" si="6"/>
      </c>
      <c r="D51" s="67">
        <f t="shared" si="7"/>
      </c>
      <c r="E51" s="30">
        <f>ASC('様式 A-3'!$D$7)</f>
      </c>
      <c r="F51" s="30">
        <f>'様式 A-3'!$D$8</f>
        <v>0</v>
      </c>
      <c r="G51" s="30" t="e">
        <f>'様式 WA-3（事務局作業用）'!$D$6</f>
        <v>#N/A</v>
      </c>
      <c r="H51" s="66" t="s">
        <v>747</v>
      </c>
      <c r="I51" s="44"/>
      <c r="J51" s="45"/>
      <c r="K51" s="44"/>
      <c r="L51" s="45"/>
      <c r="M51" s="25" t="s">
        <v>37</v>
      </c>
      <c r="N51" s="66"/>
      <c r="O51" s="310"/>
      <c r="P51" s="25"/>
      <c r="Q51" s="25"/>
      <c r="R51" s="25"/>
      <c r="S51" s="31"/>
      <c r="T51" s="23"/>
      <c r="U51" s="25"/>
      <c r="V51" s="25"/>
      <c r="W51" s="24"/>
      <c r="X51" s="25">
        <f>IF(W51="","",DATEDIF(W51,'様式 A-3'!$G$2,"Y"))</f>
      </c>
      <c r="Y51" s="25">
        <f t="shared" si="8"/>
      </c>
      <c r="Z51" s="153"/>
      <c r="AA51" s="153"/>
      <c r="AB51" s="153"/>
      <c r="AC51" s="153"/>
      <c r="AD51" s="153"/>
      <c r="AE51" s="153"/>
      <c r="AF51" s="153"/>
      <c r="AG51" s="23"/>
      <c r="AH51" s="153"/>
      <c r="AI51" s="227"/>
      <c r="AJ51" s="88">
        <f t="shared" si="9"/>
        <v>0</v>
      </c>
      <c r="AK51" s="68">
        <f t="shared" si="10"/>
        <v>0</v>
      </c>
      <c r="AL51" s="68">
        <f t="shared" si="11"/>
        <v>0</v>
      </c>
    </row>
    <row r="52" spans="1:38" ht="24" customHeight="1">
      <c r="A52" s="25">
        <f>IF('様式 A-3'!$AL$1="","",'様式 A-3'!$AL$1)</f>
      </c>
      <c r="B52" s="66"/>
      <c r="C52" s="67">
        <f t="shared" si="6"/>
      </c>
      <c r="D52" s="67">
        <f t="shared" si="7"/>
      </c>
      <c r="E52" s="30">
        <f>ASC('様式 A-3'!$D$7)</f>
      </c>
      <c r="F52" s="30">
        <f>'様式 A-3'!$D$8</f>
        <v>0</v>
      </c>
      <c r="G52" s="30" t="e">
        <f>'様式 WA-3（事務局作業用）'!$D$6</f>
        <v>#N/A</v>
      </c>
      <c r="H52" s="66" t="s">
        <v>748</v>
      </c>
      <c r="I52" s="44"/>
      <c r="J52" s="45"/>
      <c r="K52" s="44"/>
      <c r="L52" s="45"/>
      <c r="M52" s="25" t="s">
        <v>37</v>
      </c>
      <c r="N52" s="66"/>
      <c r="O52" s="310"/>
      <c r="P52" s="25"/>
      <c r="Q52" s="25"/>
      <c r="R52" s="25"/>
      <c r="S52" s="31"/>
      <c r="T52" s="23"/>
      <c r="U52" s="25"/>
      <c r="V52" s="25"/>
      <c r="W52" s="24"/>
      <c r="X52" s="25">
        <f>IF(W52="","",DATEDIF(W52,'様式 A-3'!$G$2,"Y"))</f>
      </c>
      <c r="Y52" s="25">
        <f t="shared" si="8"/>
      </c>
      <c r="Z52" s="153"/>
      <c r="AA52" s="153"/>
      <c r="AB52" s="153"/>
      <c r="AC52" s="153"/>
      <c r="AD52" s="153"/>
      <c r="AE52" s="153"/>
      <c r="AF52" s="153"/>
      <c r="AG52" s="23"/>
      <c r="AH52" s="153"/>
      <c r="AI52" s="227"/>
      <c r="AJ52" s="88">
        <f t="shared" si="9"/>
        <v>0</v>
      </c>
      <c r="AK52" s="68">
        <f t="shared" si="10"/>
        <v>0</v>
      </c>
      <c r="AL52" s="68">
        <f t="shared" si="11"/>
        <v>0</v>
      </c>
    </row>
    <row r="53" spans="1:38" ht="24" customHeight="1">
      <c r="A53" s="25">
        <f>IF('様式 A-3'!$AL$1="","",'様式 A-3'!$AL$1)</f>
      </c>
      <c r="B53" s="66"/>
      <c r="C53" s="67">
        <f t="shared" si="6"/>
      </c>
      <c r="D53" s="67">
        <f t="shared" si="7"/>
      </c>
      <c r="E53" s="30">
        <f>ASC('様式 A-3'!$D$7)</f>
      </c>
      <c r="F53" s="30">
        <f>'様式 A-3'!$D$8</f>
        <v>0</v>
      </c>
      <c r="G53" s="30" t="e">
        <f>'様式 WA-3（事務局作業用）'!$D$6</f>
        <v>#N/A</v>
      </c>
      <c r="H53" s="66" t="s">
        <v>749</v>
      </c>
      <c r="I53" s="44"/>
      <c r="J53" s="45"/>
      <c r="K53" s="44"/>
      <c r="L53" s="45"/>
      <c r="M53" s="25" t="s">
        <v>37</v>
      </c>
      <c r="N53" s="66"/>
      <c r="O53" s="310"/>
      <c r="P53" s="25"/>
      <c r="Q53" s="25"/>
      <c r="R53" s="25"/>
      <c r="S53" s="31"/>
      <c r="T53" s="23"/>
      <c r="U53" s="25"/>
      <c r="V53" s="25"/>
      <c r="W53" s="24"/>
      <c r="X53" s="25">
        <f>IF(W53="","",DATEDIF(W53,'様式 A-3'!$G$2,"Y"))</f>
      </c>
      <c r="Y53" s="25">
        <f t="shared" si="8"/>
      </c>
      <c r="Z53" s="153"/>
      <c r="AA53" s="153"/>
      <c r="AB53" s="153"/>
      <c r="AC53" s="153"/>
      <c r="AD53" s="153"/>
      <c r="AE53" s="153"/>
      <c r="AF53" s="153"/>
      <c r="AG53" s="23"/>
      <c r="AH53" s="153"/>
      <c r="AI53" s="227"/>
      <c r="AJ53" s="88">
        <f t="shared" si="9"/>
        <v>0</v>
      </c>
      <c r="AK53" s="68">
        <f t="shared" si="10"/>
        <v>0</v>
      </c>
      <c r="AL53" s="68">
        <f t="shared" si="11"/>
        <v>0</v>
      </c>
    </row>
    <row r="54" spans="1:38" ht="24" customHeight="1">
      <c r="A54" s="25">
        <f>IF('様式 A-3'!$AL$1="","",'様式 A-3'!$AL$1)</f>
      </c>
      <c r="B54" s="66"/>
      <c r="C54" s="67">
        <f t="shared" si="6"/>
      </c>
      <c r="D54" s="67">
        <f t="shared" si="7"/>
      </c>
      <c r="E54" s="30">
        <f>ASC('様式 A-3'!$D$7)</f>
      </c>
      <c r="F54" s="30">
        <f>'様式 A-3'!$D$8</f>
        <v>0</v>
      </c>
      <c r="G54" s="30" t="e">
        <f>'様式 WA-3（事務局作業用）'!$D$6</f>
        <v>#N/A</v>
      </c>
      <c r="H54" s="66" t="s">
        <v>750</v>
      </c>
      <c r="I54" s="44"/>
      <c r="J54" s="45"/>
      <c r="K54" s="44"/>
      <c r="L54" s="45"/>
      <c r="M54" s="25" t="s">
        <v>37</v>
      </c>
      <c r="N54" s="66"/>
      <c r="O54" s="310"/>
      <c r="P54" s="25"/>
      <c r="Q54" s="25"/>
      <c r="R54" s="25"/>
      <c r="S54" s="31"/>
      <c r="T54" s="23"/>
      <c r="U54" s="25"/>
      <c r="V54" s="25"/>
      <c r="W54" s="24"/>
      <c r="X54" s="25">
        <f>IF(W54="","",DATEDIF(W54,'様式 A-3'!$G$2,"Y"))</f>
      </c>
      <c r="Y54" s="25">
        <f t="shared" si="8"/>
      </c>
      <c r="Z54" s="153"/>
      <c r="AA54" s="153"/>
      <c r="AB54" s="153"/>
      <c r="AC54" s="153"/>
      <c r="AD54" s="153"/>
      <c r="AE54" s="153"/>
      <c r="AF54" s="153"/>
      <c r="AG54" s="23"/>
      <c r="AH54" s="153"/>
      <c r="AI54" s="227"/>
      <c r="AJ54" s="88">
        <f t="shared" si="9"/>
        <v>0</v>
      </c>
      <c r="AK54" s="68">
        <f t="shared" si="10"/>
        <v>0</v>
      </c>
      <c r="AL54" s="68">
        <f t="shared" si="11"/>
        <v>0</v>
      </c>
    </row>
    <row r="55" spans="1:38" ht="24" customHeight="1">
      <c r="A55" s="25">
        <f>IF('様式 A-3'!$AL$1="","",'様式 A-3'!$AL$1)</f>
      </c>
      <c r="B55" s="66"/>
      <c r="C55" s="67">
        <f t="shared" si="6"/>
      </c>
      <c r="D55" s="67">
        <f t="shared" si="7"/>
      </c>
      <c r="E55" s="30">
        <f>ASC('様式 A-3'!$D$7)</f>
      </c>
      <c r="F55" s="30">
        <f>'様式 A-3'!$D$8</f>
        <v>0</v>
      </c>
      <c r="G55" s="30" t="e">
        <f>'様式 WA-3（事務局作業用）'!$D$6</f>
        <v>#N/A</v>
      </c>
      <c r="H55" s="66" t="s">
        <v>751</v>
      </c>
      <c r="I55" s="44"/>
      <c r="J55" s="45"/>
      <c r="K55" s="44"/>
      <c r="L55" s="45"/>
      <c r="M55" s="25" t="s">
        <v>37</v>
      </c>
      <c r="N55" s="66"/>
      <c r="O55" s="310"/>
      <c r="P55" s="25"/>
      <c r="Q55" s="25"/>
      <c r="R55" s="25"/>
      <c r="S55" s="31"/>
      <c r="T55" s="23"/>
      <c r="U55" s="25"/>
      <c r="V55" s="25"/>
      <c r="W55" s="24"/>
      <c r="X55" s="25">
        <f>IF(W55="","",DATEDIF(W55,'様式 A-3'!$G$2,"Y"))</f>
      </c>
      <c r="Y55" s="25">
        <f t="shared" si="8"/>
      </c>
      <c r="Z55" s="153"/>
      <c r="AA55" s="153"/>
      <c r="AB55" s="153"/>
      <c r="AC55" s="153"/>
      <c r="AD55" s="153"/>
      <c r="AE55" s="153"/>
      <c r="AF55" s="153"/>
      <c r="AG55" s="23"/>
      <c r="AH55" s="153"/>
      <c r="AI55" s="227"/>
      <c r="AJ55" s="88">
        <f t="shared" si="9"/>
        <v>0</v>
      </c>
      <c r="AK55" s="68">
        <f t="shared" si="10"/>
        <v>0</v>
      </c>
      <c r="AL55" s="68">
        <f t="shared" si="11"/>
        <v>0</v>
      </c>
    </row>
    <row r="56" spans="1:38" ht="24" customHeight="1">
      <c r="A56" s="25">
        <f>IF('様式 A-3'!$AL$1="","",'様式 A-3'!$AL$1)</f>
      </c>
      <c r="B56" s="66"/>
      <c r="C56" s="67">
        <f t="shared" si="6"/>
      </c>
      <c r="D56" s="67">
        <f t="shared" si="7"/>
      </c>
      <c r="E56" s="30">
        <f>ASC('様式 A-3'!$D$7)</f>
      </c>
      <c r="F56" s="30">
        <f>'様式 A-3'!$D$8</f>
        <v>0</v>
      </c>
      <c r="G56" s="30" t="e">
        <f>'様式 WA-3（事務局作業用）'!$D$6</f>
        <v>#N/A</v>
      </c>
      <c r="H56" s="66" t="s">
        <v>752</v>
      </c>
      <c r="I56" s="44"/>
      <c r="J56" s="45"/>
      <c r="K56" s="44"/>
      <c r="L56" s="45"/>
      <c r="M56" s="25" t="s">
        <v>37</v>
      </c>
      <c r="N56" s="66"/>
      <c r="O56" s="310"/>
      <c r="P56" s="25"/>
      <c r="Q56" s="25"/>
      <c r="R56" s="25"/>
      <c r="S56" s="31"/>
      <c r="T56" s="23"/>
      <c r="U56" s="25"/>
      <c r="V56" s="25"/>
      <c r="W56" s="24"/>
      <c r="X56" s="25">
        <f>IF(W56="","",DATEDIF(W56,'様式 A-3'!$G$2,"Y"))</f>
      </c>
      <c r="Y56" s="25">
        <f t="shared" si="8"/>
      </c>
      <c r="Z56" s="153"/>
      <c r="AA56" s="153"/>
      <c r="AB56" s="153"/>
      <c r="AC56" s="153"/>
      <c r="AD56" s="153"/>
      <c r="AE56" s="153"/>
      <c r="AF56" s="153"/>
      <c r="AG56" s="23"/>
      <c r="AH56" s="153"/>
      <c r="AI56" s="227"/>
      <c r="AJ56" s="88">
        <f t="shared" si="9"/>
        <v>0</v>
      </c>
      <c r="AK56" s="68">
        <f t="shared" si="10"/>
        <v>0</v>
      </c>
      <c r="AL56" s="68">
        <f t="shared" si="11"/>
        <v>0</v>
      </c>
    </row>
    <row r="57" spans="1:38" ht="24" customHeight="1">
      <c r="A57" s="25">
        <f>IF('様式 A-3'!$AL$1="","",'様式 A-3'!$AL$1)</f>
      </c>
      <c r="B57" s="66"/>
      <c r="C57" s="67">
        <f t="shared" si="6"/>
      </c>
      <c r="D57" s="67">
        <f t="shared" si="7"/>
      </c>
      <c r="E57" s="30">
        <f>ASC('様式 A-3'!$D$7)</f>
      </c>
      <c r="F57" s="30">
        <f>'様式 A-3'!$D$8</f>
        <v>0</v>
      </c>
      <c r="G57" s="30" t="e">
        <f>'様式 WA-3（事務局作業用）'!$D$6</f>
        <v>#N/A</v>
      </c>
      <c r="H57" s="66" t="s">
        <v>753</v>
      </c>
      <c r="I57" s="44"/>
      <c r="J57" s="45"/>
      <c r="K57" s="44"/>
      <c r="L57" s="45"/>
      <c r="M57" s="25" t="s">
        <v>37</v>
      </c>
      <c r="N57" s="66"/>
      <c r="O57" s="310"/>
      <c r="P57" s="25"/>
      <c r="Q57" s="25"/>
      <c r="R57" s="25"/>
      <c r="S57" s="31"/>
      <c r="T57" s="23"/>
      <c r="U57" s="25"/>
      <c r="V57" s="25"/>
      <c r="W57" s="24"/>
      <c r="X57" s="25">
        <f>IF(W57="","",DATEDIF(W57,'様式 A-3'!$G$2,"Y"))</f>
      </c>
      <c r="Y57" s="25">
        <f t="shared" si="8"/>
      </c>
      <c r="Z57" s="153"/>
      <c r="AA57" s="153"/>
      <c r="AB57" s="153"/>
      <c r="AC57" s="153"/>
      <c r="AD57" s="153"/>
      <c r="AE57" s="153"/>
      <c r="AF57" s="153"/>
      <c r="AG57" s="23"/>
      <c r="AH57" s="153"/>
      <c r="AI57" s="227"/>
      <c r="AJ57" s="88">
        <f t="shared" si="9"/>
        <v>0</v>
      </c>
      <c r="AK57" s="68">
        <f t="shared" si="10"/>
        <v>0</v>
      </c>
      <c r="AL57" s="68">
        <f t="shared" si="11"/>
        <v>0</v>
      </c>
    </row>
    <row r="58" spans="1:38" ht="24" customHeight="1">
      <c r="A58" s="25">
        <f>IF('様式 A-3'!$AL$1="","",'様式 A-3'!$AL$1)</f>
      </c>
      <c r="B58" s="66"/>
      <c r="C58" s="67">
        <f t="shared" si="6"/>
      </c>
      <c r="D58" s="67">
        <f t="shared" si="7"/>
      </c>
      <c r="E58" s="30">
        <f>ASC('様式 A-3'!$D$7)</f>
      </c>
      <c r="F58" s="30">
        <f>'様式 A-3'!$D$8</f>
        <v>0</v>
      </c>
      <c r="G58" s="30" t="e">
        <f>'様式 WA-3（事務局作業用）'!$D$6</f>
        <v>#N/A</v>
      </c>
      <c r="H58" s="66" t="s">
        <v>754</v>
      </c>
      <c r="I58" s="44"/>
      <c r="J58" s="45"/>
      <c r="K58" s="44"/>
      <c r="L58" s="45"/>
      <c r="M58" s="25" t="s">
        <v>37</v>
      </c>
      <c r="N58" s="66"/>
      <c r="O58" s="310"/>
      <c r="P58" s="25"/>
      <c r="Q58" s="25"/>
      <c r="R58" s="25"/>
      <c r="S58" s="31"/>
      <c r="T58" s="23"/>
      <c r="U58" s="25"/>
      <c r="V58" s="25"/>
      <c r="W58" s="24"/>
      <c r="X58" s="25">
        <f>IF(W58="","",DATEDIF(W58,'様式 A-3'!$G$2,"Y"))</f>
      </c>
      <c r="Y58" s="25">
        <f t="shared" si="8"/>
      </c>
      <c r="Z58" s="153"/>
      <c r="AA58" s="153"/>
      <c r="AB58" s="153"/>
      <c r="AC58" s="153"/>
      <c r="AD58" s="153"/>
      <c r="AE58" s="153"/>
      <c r="AF58" s="153"/>
      <c r="AG58" s="23"/>
      <c r="AH58" s="153"/>
      <c r="AI58" s="227"/>
      <c r="AJ58" s="88">
        <f t="shared" si="9"/>
        <v>0</v>
      </c>
      <c r="AK58" s="68">
        <f t="shared" si="10"/>
        <v>0</v>
      </c>
      <c r="AL58" s="68">
        <f t="shared" si="11"/>
        <v>0</v>
      </c>
    </row>
    <row r="59" spans="1:38" ht="24" customHeight="1">
      <c r="A59" s="25">
        <f>IF('様式 A-3'!$AL$1="","",'様式 A-3'!$AL$1)</f>
      </c>
      <c r="B59" s="66"/>
      <c r="C59" s="67">
        <f t="shared" si="6"/>
      </c>
      <c r="D59" s="67">
        <f t="shared" si="7"/>
      </c>
      <c r="E59" s="30">
        <f>ASC('様式 A-3'!$D$7)</f>
      </c>
      <c r="F59" s="30">
        <f>'様式 A-3'!$D$8</f>
        <v>0</v>
      </c>
      <c r="G59" s="30" t="e">
        <f>'様式 WA-3（事務局作業用）'!$D$6</f>
        <v>#N/A</v>
      </c>
      <c r="H59" s="66" t="s">
        <v>755</v>
      </c>
      <c r="I59" s="44"/>
      <c r="J59" s="45"/>
      <c r="K59" s="44"/>
      <c r="L59" s="45"/>
      <c r="M59" s="25" t="s">
        <v>37</v>
      </c>
      <c r="N59" s="66"/>
      <c r="O59" s="310"/>
      <c r="P59" s="25"/>
      <c r="Q59" s="25"/>
      <c r="R59" s="25"/>
      <c r="S59" s="31"/>
      <c r="T59" s="23"/>
      <c r="U59" s="25"/>
      <c r="V59" s="25"/>
      <c r="W59" s="24"/>
      <c r="X59" s="25">
        <f>IF(W59="","",DATEDIF(W59,'様式 A-3'!$G$2,"Y"))</f>
      </c>
      <c r="Y59" s="25">
        <f t="shared" si="8"/>
      </c>
      <c r="Z59" s="153"/>
      <c r="AA59" s="153"/>
      <c r="AB59" s="153"/>
      <c r="AC59" s="153"/>
      <c r="AD59" s="153"/>
      <c r="AE59" s="153"/>
      <c r="AF59" s="153"/>
      <c r="AG59" s="23"/>
      <c r="AH59" s="153"/>
      <c r="AI59" s="227"/>
      <c r="AJ59" s="88">
        <f t="shared" si="9"/>
        <v>0</v>
      </c>
      <c r="AK59" s="68">
        <f t="shared" si="10"/>
        <v>0</v>
      </c>
      <c r="AL59" s="68">
        <f t="shared" si="11"/>
        <v>0</v>
      </c>
    </row>
    <row r="60" spans="1:38" ht="24" customHeight="1">
      <c r="A60" s="25">
        <f>IF('様式 A-3'!$AL$1="","",'様式 A-3'!$AL$1)</f>
      </c>
      <c r="B60" s="66"/>
      <c r="C60" s="67">
        <f t="shared" si="6"/>
      </c>
      <c r="D60" s="67">
        <f t="shared" si="7"/>
      </c>
      <c r="E60" s="30">
        <f>ASC('様式 A-3'!$D$7)</f>
      </c>
      <c r="F60" s="30">
        <f>'様式 A-3'!$D$8</f>
        <v>0</v>
      </c>
      <c r="G60" s="30" t="e">
        <f>'様式 WA-3（事務局作業用）'!$D$6</f>
        <v>#N/A</v>
      </c>
      <c r="H60" s="66" t="s">
        <v>756</v>
      </c>
      <c r="I60" s="44"/>
      <c r="J60" s="45"/>
      <c r="K60" s="44"/>
      <c r="L60" s="45"/>
      <c r="M60" s="25" t="s">
        <v>37</v>
      </c>
      <c r="N60" s="66"/>
      <c r="O60" s="310"/>
      <c r="P60" s="25"/>
      <c r="Q60" s="25"/>
      <c r="R60" s="25"/>
      <c r="S60" s="31"/>
      <c r="T60" s="23"/>
      <c r="U60" s="25"/>
      <c r="V60" s="25"/>
      <c r="W60" s="24"/>
      <c r="X60" s="25">
        <f>IF(W60="","",DATEDIF(W60,'様式 A-3'!$G$2,"Y"))</f>
      </c>
      <c r="Y60" s="25">
        <f t="shared" si="8"/>
      </c>
      <c r="Z60" s="153"/>
      <c r="AA60" s="153"/>
      <c r="AB60" s="153"/>
      <c r="AC60" s="153"/>
      <c r="AD60" s="153"/>
      <c r="AE60" s="153"/>
      <c r="AF60" s="153"/>
      <c r="AG60" s="23"/>
      <c r="AH60" s="153"/>
      <c r="AI60" s="227"/>
      <c r="AJ60" s="88">
        <f t="shared" si="9"/>
        <v>0</v>
      </c>
      <c r="AK60" s="68">
        <f t="shared" si="10"/>
        <v>0</v>
      </c>
      <c r="AL60" s="68">
        <f t="shared" si="11"/>
        <v>0</v>
      </c>
    </row>
    <row r="61" spans="1:38" ht="24" customHeight="1">
      <c r="A61" s="25">
        <f>IF('様式 A-3'!$AL$1="","",'様式 A-3'!$AL$1)</f>
      </c>
      <c r="B61" s="66"/>
      <c r="C61" s="67">
        <f t="shared" si="6"/>
      </c>
      <c r="D61" s="67">
        <f t="shared" si="7"/>
      </c>
      <c r="E61" s="30">
        <f>ASC('様式 A-3'!$D$7)</f>
      </c>
      <c r="F61" s="30">
        <f>'様式 A-3'!$D$8</f>
        <v>0</v>
      </c>
      <c r="G61" s="30" t="e">
        <f>'様式 WA-3（事務局作業用）'!$D$6</f>
        <v>#N/A</v>
      </c>
      <c r="H61" s="66" t="s">
        <v>757</v>
      </c>
      <c r="I61" s="44"/>
      <c r="J61" s="45"/>
      <c r="K61" s="44"/>
      <c r="L61" s="45"/>
      <c r="M61" s="25" t="s">
        <v>37</v>
      </c>
      <c r="N61" s="66"/>
      <c r="O61" s="310"/>
      <c r="P61" s="25"/>
      <c r="Q61" s="25"/>
      <c r="R61" s="25"/>
      <c r="S61" s="31"/>
      <c r="T61" s="23"/>
      <c r="U61" s="25"/>
      <c r="V61" s="25"/>
      <c r="W61" s="24"/>
      <c r="X61" s="25">
        <f>IF(W61="","",DATEDIF(W61,'様式 A-3'!$G$2,"Y"))</f>
      </c>
      <c r="Y61" s="25">
        <f t="shared" si="8"/>
      </c>
      <c r="Z61" s="153"/>
      <c r="AA61" s="153"/>
      <c r="AB61" s="153"/>
      <c r="AC61" s="153"/>
      <c r="AD61" s="153"/>
      <c r="AE61" s="153"/>
      <c r="AF61" s="153"/>
      <c r="AG61" s="23"/>
      <c r="AH61" s="153"/>
      <c r="AI61" s="227"/>
      <c r="AJ61" s="88">
        <f t="shared" si="9"/>
        <v>0</v>
      </c>
      <c r="AK61" s="68">
        <f t="shared" si="10"/>
        <v>0</v>
      </c>
      <c r="AL61" s="68">
        <f t="shared" si="11"/>
        <v>0</v>
      </c>
    </row>
    <row r="62" spans="1:38" ht="24" customHeight="1">
      <c r="A62" s="25">
        <f>IF('様式 A-3'!$AL$1="","",'様式 A-3'!$AL$1)</f>
      </c>
      <c r="B62" s="66"/>
      <c r="C62" s="67">
        <f t="shared" si="6"/>
      </c>
      <c r="D62" s="67">
        <f t="shared" si="7"/>
      </c>
      <c r="E62" s="30">
        <f>ASC('様式 A-3'!$D$7)</f>
      </c>
      <c r="F62" s="30">
        <f>'様式 A-3'!$D$8</f>
        <v>0</v>
      </c>
      <c r="G62" s="30" t="e">
        <f>'様式 WA-3（事務局作業用）'!$D$6</f>
        <v>#N/A</v>
      </c>
      <c r="H62" s="66" t="s">
        <v>758</v>
      </c>
      <c r="I62" s="44"/>
      <c r="J62" s="45"/>
      <c r="K62" s="44"/>
      <c r="L62" s="45"/>
      <c r="M62" s="25" t="s">
        <v>37</v>
      </c>
      <c r="N62" s="66"/>
      <c r="O62" s="310"/>
      <c r="P62" s="25"/>
      <c r="Q62" s="25"/>
      <c r="R62" s="25"/>
      <c r="S62" s="31"/>
      <c r="T62" s="23"/>
      <c r="U62" s="25"/>
      <c r="V62" s="25"/>
      <c r="W62" s="24"/>
      <c r="X62" s="25">
        <f>IF(W62="","",DATEDIF(W62,'様式 A-3'!$G$2,"Y"))</f>
      </c>
      <c r="Y62" s="25">
        <f t="shared" si="8"/>
      </c>
      <c r="Z62" s="153"/>
      <c r="AA62" s="153"/>
      <c r="AB62" s="153"/>
      <c r="AC62" s="153"/>
      <c r="AD62" s="153"/>
      <c r="AE62" s="153"/>
      <c r="AF62" s="153"/>
      <c r="AG62" s="23"/>
      <c r="AH62" s="153"/>
      <c r="AI62" s="227"/>
      <c r="AJ62" s="88">
        <f t="shared" si="9"/>
        <v>0</v>
      </c>
      <c r="AK62" s="68">
        <f t="shared" si="10"/>
        <v>0</v>
      </c>
      <c r="AL62" s="68">
        <f t="shared" si="11"/>
        <v>0</v>
      </c>
    </row>
    <row r="63" spans="1:38" ht="24" customHeight="1">
      <c r="A63" s="25">
        <f>IF('様式 A-3'!$AL$1="","",'様式 A-3'!$AL$1)</f>
      </c>
      <c r="B63" s="66"/>
      <c r="C63" s="67">
        <f t="shared" si="6"/>
      </c>
      <c r="D63" s="67">
        <f t="shared" si="7"/>
      </c>
      <c r="E63" s="30">
        <f>ASC('様式 A-3'!$D$7)</f>
      </c>
      <c r="F63" s="30">
        <f>'様式 A-3'!$D$8</f>
        <v>0</v>
      </c>
      <c r="G63" s="30" t="e">
        <f>'様式 WA-3（事務局作業用）'!$D$6</f>
        <v>#N/A</v>
      </c>
      <c r="H63" s="66" t="s">
        <v>759</v>
      </c>
      <c r="I63" s="44"/>
      <c r="J63" s="45"/>
      <c r="K63" s="44"/>
      <c r="L63" s="45"/>
      <c r="M63" s="25" t="s">
        <v>37</v>
      </c>
      <c r="N63" s="66"/>
      <c r="O63" s="310"/>
      <c r="P63" s="25"/>
      <c r="Q63" s="25"/>
      <c r="R63" s="25"/>
      <c r="S63" s="31"/>
      <c r="T63" s="23"/>
      <c r="U63" s="25"/>
      <c r="V63" s="25"/>
      <c r="W63" s="24"/>
      <c r="X63" s="25">
        <f>IF(W63="","",DATEDIF(W63,'様式 A-3'!$G$2,"Y"))</f>
      </c>
      <c r="Y63" s="25">
        <f t="shared" si="8"/>
      </c>
      <c r="Z63" s="153"/>
      <c r="AA63" s="153"/>
      <c r="AB63" s="153"/>
      <c r="AC63" s="153"/>
      <c r="AD63" s="153"/>
      <c r="AE63" s="153"/>
      <c r="AF63" s="153"/>
      <c r="AG63" s="23"/>
      <c r="AH63" s="153"/>
      <c r="AI63" s="227"/>
      <c r="AJ63" s="88">
        <f t="shared" si="9"/>
        <v>0</v>
      </c>
      <c r="AK63" s="68">
        <f t="shared" si="10"/>
        <v>0</v>
      </c>
      <c r="AL63" s="68">
        <f t="shared" si="11"/>
        <v>0</v>
      </c>
    </row>
    <row r="64" spans="1:38" ht="24" customHeight="1">
      <c r="A64" s="25">
        <f>IF('様式 A-3'!$AL$1="","",'様式 A-3'!$AL$1)</f>
      </c>
      <c r="B64" s="66"/>
      <c r="C64" s="67">
        <f t="shared" si="6"/>
      </c>
      <c r="D64" s="67">
        <f t="shared" si="7"/>
      </c>
      <c r="E64" s="30">
        <f>ASC('様式 A-3'!$D$7)</f>
      </c>
      <c r="F64" s="30">
        <f>'様式 A-3'!$D$8</f>
        <v>0</v>
      </c>
      <c r="G64" s="30" t="e">
        <f>'様式 WA-3（事務局作業用）'!$D$6</f>
        <v>#N/A</v>
      </c>
      <c r="H64" s="66" t="s">
        <v>760</v>
      </c>
      <c r="I64" s="44"/>
      <c r="J64" s="45"/>
      <c r="K64" s="44"/>
      <c r="L64" s="45"/>
      <c r="M64" s="25" t="s">
        <v>37</v>
      </c>
      <c r="N64" s="66"/>
      <c r="O64" s="310"/>
      <c r="P64" s="25"/>
      <c r="Q64" s="25"/>
      <c r="R64" s="25"/>
      <c r="S64" s="31"/>
      <c r="T64" s="23"/>
      <c r="U64" s="25"/>
      <c r="V64" s="25"/>
      <c r="W64" s="24"/>
      <c r="X64" s="25">
        <f>IF(W64="","",DATEDIF(W64,'様式 A-3'!$G$2,"Y"))</f>
      </c>
      <c r="Y64" s="25">
        <f t="shared" si="8"/>
      </c>
      <c r="Z64" s="153"/>
      <c r="AA64" s="153"/>
      <c r="AB64" s="153"/>
      <c r="AC64" s="153"/>
      <c r="AD64" s="153"/>
      <c r="AE64" s="153"/>
      <c r="AF64" s="153"/>
      <c r="AG64" s="23"/>
      <c r="AH64" s="153"/>
      <c r="AI64" s="227"/>
      <c r="AJ64" s="88">
        <f t="shared" si="9"/>
        <v>0</v>
      </c>
      <c r="AK64" s="68">
        <f t="shared" si="10"/>
        <v>0</v>
      </c>
      <c r="AL64" s="68">
        <f t="shared" si="11"/>
        <v>0</v>
      </c>
    </row>
    <row r="65" spans="1:38" ht="24" customHeight="1">
      <c r="A65" s="25">
        <f>IF('様式 A-3'!$AL$1="","",'様式 A-3'!$AL$1)</f>
      </c>
      <c r="B65" s="66"/>
      <c r="C65" s="67">
        <f t="shared" si="6"/>
      </c>
      <c r="D65" s="67">
        <f t="shared" si="7"/>
      </c>
      <c r="E65" s="30">
        <f>ASC('様式 A-3'!$D$7)</f>
      </c>
      <c r="F65" s="30">
        <f>'様式 A-3'!$D$8</f>
        <v>0</v>
      </c>
      <c r="G65" s="30" t="e">
        <f>'様式 WA-3（事務局作業用）'!$D$6</f>
        <v>#N/A</v>
      </c>
      <c r="H65" s="66" t="s">
        <v>761</v>
      </c>
      <c r="I65" s="44"/>
      <c r="J65" s="45"/>
      <c r="K65" s="44"/>
      <c r="L65" s="45"/>
      <c r="M65" s="25" t="s">
        <v>37</v>
      </c>
      <c r="N65" s="66"/>
      <c r="O65" s="310"/>
      <c r="P65" s="25"/>
      <c r="Q65" s="25"/>
      <c r="R65" s="25"/>
      <c r="S65" s="31"/>
      <c r="T65" s="23"/>
      <c r="U65" s="25"/>
      <c r="V65" s="25"/>
      <c r="W65" s="24"/>
      <c r="X65" s="25">
        <f>IF(W65="","",DATEDIF(W65,'様式 A-3'!$G$2,"Y"))</f>
      </c>
      <c r="Y65" s="25">
        <f t="shared" si="8"/>
      </c>
      <c r="Z65" s="153"/>
      <c r="AA65" s="153"/>
      <c r="AB65" s="153"/>
      <c r="AC65" s="153"/>
      <c r="AD65" s="153"/>
      <c r="AE65" s="153"/>
      <c r="AF65" s="153"/>
      <c r="AG65" s="23"/>
      <c r="AH65" s="153"/>
      <c r="AI65" s="227"/>
      <c r="AJ65" s="88">
        <f t="shared" si="9"/>
        <v>0</v>
      </c>
      <c r="AK65" s="68">
        <f t="shared" si="10"/>
        <v>0</v>
      </c>
      <c r="AL65" s="68">
        <f t="shared" si="11"/>
        <v>0</v>
      </c>
    </row>
    <row r="66" spans="1:38" ht="24" customHeight="1">
      <c r="A66" s="25">
        <f>IF('様式 A-3'!$AL$1="","",'様式 A-3'!$AL$1)</f>
      </c>
      <c r="B66" s="66"/>
      <c r="C66" s="67">
        <f t="shared" si="6"/>
      </c>
      <c r="D66" s="67">
        <f t="shared" si="7"/>
      </c>
      <c r="E66" s="30">
        <f>ASC('様式 A-3'!$D$7)</f>
      </c>
      <c r="F66" s="30">
        <f>'様式 A-3'!$D$8</f>
        <v>0</v>
      </c>
      <c r="G66" s="30" t="e">
        <f>'様式 WA-3（事務局作業用）'!$D$6</f>
        <v>#N/A</v>
      </c>
      <c r="H66" s="66" t="s">
        <v>762</v>
      </c>
      <c r="I66" s="44"/>
      <c r="J66" s="45"/>
      <c r="K66" s="44"/>
      <c r="L66" s="45"/>
      <c r="M66" s="25" t="s">
        <v>37</v>
      </c>
      <c r="N66" s="66"/>
      <c r="O66" s="310"/>
      <c r="P66" s="25"/>
      <c r="Q66" s="25"/>
      <c r="R66" s="25"/>
      <c r="S66" s="31"/>
      <c r="T66" s="23"/>
      <c r="U66" s="25"/>
      <c r="V66" s="25"/>
      <c r="W66" s="24"/>
      <c r="X66" s="25">
        <f>IF(W66="","",DATEDIF(W66,'様式 A-3'!$G$2,"Y"))</f>
      </c>
      <c r="Y66" s="25">
        <f t="shared" si="8"/>
      </c>
      <c r="Z66" s="153"/>
      <c r="AA66" s="153"/>
      <c r="AB66" s="153"/>
      <c r="AC66" s="153"/>
      <c r="AD66" s="153"/>
      <c r="AE66" s="153"/>
      <c r="AF66" s="153"/>
      <c r="AG66" s="23"/>
      <c r="AH66" s="153"/>
      <c r="AI66" s="227"/>
      <c r="AJ66" s="88">
        <f t="shared" si="9"/>
        <v>0</v>
      </c>
      <c r="AK66" s="68">
        <f t="shared" si="10"/>
        <v>0</v>
      </c>
      <c r="AL66" s="68">
        <f t="shared" si="11"/>
        <v>0</v>
      </c>
    </row>
    <row r="67" spans="1:38" ht="24" customHeight="1">
      <c r="A67" s="25">
        <f>IF('様式 A-3'!$AL$1="","",'様式 A-3'!$AL$1)</f>
      </c>
      <c r="B67" s="66"/>
      <c r="C67" s="67">
        <f t="shared" si="6"/>
      </c>
      <c r="D67" s="67">
        <f t="shared" si="7"/>
      </c>
      <c r="E67" s="30">
        <f>ASC('様式 A-3'!$D$7)</f>
      </c>
      <c r="F67" s="30">
        <f>'様式 A-3'!$D$8</f>
        <v>0</v>
      </c>
      <c r="G67" s="30" t="e">
        <f>'様式 WA-3（事務局作業用）'!$D$6</f>
        <v>#N/A</v>
      </c>
      <c r="H67" s="66" t="s">
        <v>763</v>
      </c>
      <c r="I67" s="44"/>
      <c r="J67" s="45"/>
      <c r="K67" s="44"/>
      <c r="L67" s="45"/>
      <c r="M67" s="25" t="s">
        <v>37</v>
      </c>
      <c r="N67" s="66"/>
      <c r="O67" s="310"/>
      <c r="P67" s="25"/>
      <c r="Q67" s="25"/>
      <c r="R67" s="25"/>
      <c r="S67" s="31"/>
      <c r="T67" s="23"/>
      <c r="U67" s="25"/>
      <c r="V67" s="25"/>
      <c r="W67" s="24"/>
      <c r="X67" s="25">
        <f>IF(W67="","",DATEDIF(W67,'様式 A-3'!$G$2,"Y"))</f>
      </c>
      <c r="Y67" s="25">
        <f t="shared" si="8"/>
      </c>
      <c r="Z67" s="153"/>
      <c r="AA67" s="153"/>
      <c r="AB67" s="153"/>
      <c r="AC67" s="153"/>
      <c r="AD67" s="153"/>
      <c r="AE67" s="153"/>
      <c r="AF67" s="153"/>
      <c r="AG67" s="23"/>
      <c r="AH67" s="153"/>
      <c r="AI67" s="227"/>
      <c r="AJ67" s="88">
        <f t="shared" si="9"/>
        <v>0</v>
      </c>
      <c r="AK67" s="68">
        <f t="shared" si="10"/>
        <v>0</v>
      </c>
      <c r="AL67" s="68">
        <f t="shared" si="11"/>
        <v>0</v>
      </c>
    </row>
    <row r="68" spans="1:38" ht="24" customHeight="1">
      <c r="A68" s="25">
        <f>IF('様式 A-3'!$AL$1="","",'様式 A-3'!$AL$1)</f>
      </c>
      <c r="B68" s="66"/>
      <c r="C68" s="67">
        <f t="shared" si="6"/>
      </c>
      <c r="D68" s="67">
        <f t="shared" si="7"/>
      </c>
      <c r="E68" s="30">
        <f>ASC('様式 A-3'!$D$7)</f>
      </c>
      <c r="F68" s="30">
        <f>'様式 A-3'!$D$8</f>
        <v>0</v>
      </c>
      <c r="G68" s="30" t="e">
        <f>'様式 WA-3（事務局作業用）'!$D$6</f>
        <v>#N/A</v>
      </c>
      <c r="H68" s="66" t="s">
        <v>764</v>
      </c>
      <c r="I68" s="44"/>
      <c r="J68" s="45"/>
      <c r="K68" s="44"/>
      <c r="L68" s="45"/>
      <c r="M68" s="25" t="s">
        <v>37</v>
      </c>
      <c r="N68" s="66"/>
      <c r="O68" s="310"/>
      <c r="P68" s="25"/>
      <c r="Q68" s="25"/>
      <c r="R68" s="25"/>
      <c r="S68" s="31"/>
      <c r="T68" s="23"/>
      <c r="U68" s="25"/>
      <c r="V68" s="25"/>
      <c r="W68" s="24"/>
      <c r="X68" s="25">
        <f>IF(W68="","",DATEDIF(W68,'様式 A-3'!$G$2,"Y"))</f>
      </c>
      <c r="Y68" s="25">
        <f t="shared" si="8"/>
      </c>
      <c r="Z68" s="153"/>
      <c r="AA68" s="153"/>
      <c r="AB68" s="153"/>
      <c r="AC68" s="153"/>
      <c r="AD68" s="153"/>
      <c r="AE68" s="153"/>
      <c r="AF68" s="153"/>
      <c r="AG68" s="23"/>
      <c r="AH68" s="153"/>
      <c r="AI68" s="227"/>
      <c r="AJ68" s="88">
        <f t="shared" si="9"/>
        <v>0</v>
      </c>
      <c r="AK68" s="68">
        <f t="shared" si="10"/>
        <v>0</v>
      </c>
      <c r="AL68" s="68">
        <f t="shared" si="11"/>
        <v>0</v>
      </c>
    </row>
    <row r="69" spans="1:38" ht="24" customHeight="1">
      <c r="A69" s="25">
        <f>IF('様式 A-3'!$AL$1="","",'様式 A-3'!$AL$1)</f>
      </c>
      <c r="B69" s="66"/>
      <c r="C69" s="67">
        <f t="shared" si="6"/>
      </c>
      <c r="D69" s="67">
        <f t="shared" si="7"/>
      </c>
      <c r="E69" s="30">
        <f>ASC('様式 A-3'!$D$7)</f>
      </c>
      <c r="F69" s="30">
        <f>'様式 A-3'!$D$8</f>
        <v>0</v>
      </c>
      <c r="G69" s="30" t="e">
        <f>'様式 WA-3（事務局作業用）'!$D$6</f>
        <v>#N/A</v>
      </c>
      <c r="H69" s="66" t="s">
        <v>765</v>
      </c>
      <c r="I69" s="44"/>
      <c r="J69" s="45"/>
      <c r="K69" s="44"/>
      <c r="L69" s="45"/>
      <c r="M69" s="25" t="s">
        <v>37</v>
      </c>
      <c r="N69" s="66"/>
      <c r="O69" s="310"/>
      <c r="P69" s="25"/>
      <c r="Q69" s="25"/>
      <c r="R69" s="25"/>
      <c r="S69" s="31"/>
      <c r="T69" s="23"/>
      <c r="U69" s="25"/>
      <c r="V69" s="25"/>
      <c r="W69" s="24"/>
      <c r="X69" s="25">
        <f>IF(W69="","",DATEDIF(W69,'様式 A-3'!$G$2,"Y"))</f>
      </c>
      <c r="Y69" s="25">
        <f t="shared" si="8"/>
      </c>
      <c r="Z69" s="153"/>
      <c r="AA69" s="153"/>
      <c r="AB69" s="153"/>
      <c r="AC69" s="153"/>
      <c r="AD69" s="153"/>
      <c r="AE69" s="153"/>
      <c r="AF69" s="153"/>
      <c r="AG69" s="23"/>
      <c r="AH69" s="153"/>
      <c r="AI69" s="227"/>
      <c r="AJ69" s="88">
        <f t="shared" si="9"/>
        <v>0</v>
      </c>
      <c r="AK69" s="68">
        <f t="shared" si="10"/>
        <v>0</v>
      </c>
      <c r="AL69" s="68">
        <f t="shared" si="11"/>
        <v>0</v>
      </c>
    </row>
    <row r="70" spans="1:38" ht="24" customHeight="1">
      <c r="A70" s="25">
        <f>IF('様式 A-3'!$AL$1="","",'様式 A-3'!$AL$1)</f>
      </c>
      <c r="B70" s="66"/>
      <c r="C70" s="67">
        <f t="shared" si="6"/>
      </c>
      <c r="D70" s="67">
        <f t="shared" si="7"/>
      </c>
      <c r="E70" s="30">
        <f>ASC('様式 A-3'!$D$7)</f>
      </c>
      <c r="F70" s="30">
        <f>'様式 A-3'!$D$8</f>
        <v>0</v>
      </c>
      <c r="G70" s="30" t="e">
        <f>'様式 WA-3（事務局作業用）'!$D$6</f>
        <v>#N/A</v>
      </c>
      <c r="H70" s="66" t="s">
        <v>766</v>
      </c>
      <c r="I70" s="44"/>
      <c r="J70" s="45"/>
      <c r="K70" s="44"/>
      <c r="L70" s="45"/>
      <c r="M70" s="25" t="s">
        <v>37</v>
      </c>
      <c r="N70" s="66"/>
      <c r="O70" s="310"/>
      <c r="P70" s="25"/>
      <c r="Q70" s="25"/>
      <c r="R70" s="25"/>
      <c r="S70" s="31"/>
      <c r="T70" s="23"/>
      <c r="U70" s="25"/>
      <c r="V70" s="25"/>
      <c r="W70" s="24"/>
      <c r="X70" s="25">
        <f>IF(W70="","",DATEDIF(W70,'様式 A-3'!$G$2,"Y"))</f>
      </c>
      <c r="Y70" s="25">
        <f t="shared" si="8"/>
      </c>
      <c r="Z70" s="153"/>
      <c r="AA70" s="153"/>
      <c r="AB70" s="153"/>
      <c r="AC70" s="153"/>
      <c r="AD70" s="153"/>
      <c r="AE70" s="153"/>
      <c r="AF70" s="153"/>
      <c r="AG70" s="23"/>
      <c r="AH70" s="153"/>
      <c r="AI70" s="227"/>
      <c r="AJ70" s="88">
        <f t="shared" si="9"/>
        <v>0</v>
      </c>
      <c r="AK70" s="68">
        <f t="shared" si="10"/>
        <v>0</v>
      </c>
      <c r="AL70" s="68">
        <f t="shared" si="11"/>
        <v>0</v>
      </c>
    </row>
    <row r="71" spans="1:38" ht="24" customHeight="1">
      <c r="A71" s="25">
        <f>IF('様式 A-3'!$AL$1="","",'様式 A-3'!$AL$1)</f>
      </c>
      <c r="B71" s="66"/>
      <c r="C71" s="67">
        <f t="shared" si="6"/>
      </c>
      <c r="D71" s="67">
        <f t="shared" si="7"/>
      </c>
      <c r="E71" s="30">
        <f>ASC('様式 A-3'!$D$7)</f>
      </c>
      <c r="F71" s="30">
        <f>'様式 A-3'!$D$8</f>
        <v>0</v>
      </c>
      <c r="G71" s="30" t="e">
        <f>'様式 WA-3（事務局作業用）'!$D$6</f>
        <v>#N/A</v>
      </c>
      <c r="H71" s="66" t="s">
        <v>767</v>
      </c>
      <c r="I71" s="44"/>
      <c r="J71" s="45"/>
      <c r="K71" s="44"/>
      <c r="L71" s="45"/>
      <c r="M71" s="25" t="s">
        <v>37</v>
      </c>
      <c r="N71" s="66"/>
      <c r="O71" s="310"/>
      <c r="P71" s="25"/>
      <c r="Q71" s="25"/>
      <c r="R71" s="25"/>
      <c r="S71" s="31"/>
      <c r="T71" s="23"/>
      <c r="U71" s="25"/>
      <c r="V71" s="25"/>
      <c r="W71" s="24"/>
      <c r="X71" s="25">
        <f>IF(W71="","",DATEDIF(W71,'様式 A-3'!$G$2,"Y"))</f>
      </c>
      <c r="Y71" s="25">
        <f t="shared" si="8"/>
      </c>
      <c r="Z71" s="153"/>
      <c r="AA71" s="153"/>
      <c r="AB71" s="153"/>
      <c r="AC71" s="153"/>
      <c r="AD71" s="153"/>
      <c r="AE71" s="153"/>
      <c r="AF71" s="153"/>
      <c r="AG71" s="23"/>
      <c r="AH71" s="153"/>
      <c r="AI71" s="227"/>
      <c r="AJ71" s="88">
        <f t="shared" si="9"/>
        <v>0</v>
      </c>
      <c r="AK71" s="68">
        <f t="shared" si="10"/>
        <v>0</v>
      </c>
      <c r="AL71" s="68">
        <f t="shared" si="11"/>
        <v>0</v>
      </c>
    </row>
    <row r="72" spans="1:38" ht="24" customHeight="1">
      <c r="A72" s="25">
        <f>IF('様式 A-3'!$AL$1="","",'様式 A-3'!$AL$1)</f>
      </c>
      <c r="B72" s="66"/>
      <c r="C72" s="67">
        <f t="shared" si="6"/>
      </c>
      <c r="D72" s="67">
        <f t="shared" si="7"/>
      </c>
      <c r="E72" s="30">
        <f>ASC('様式 A-3'!$D$7)</f>
      </c>
      <c r="F72" s="30">
        <f>'様式 A-3'!$D$8</f>
        <v>0</v>
      </c>
      <c r="G72" s="30" t="e">
        <f>'様式 WA-3（事務局作業用）'!$D$6</f>
        <v>#N/A</v>
      </c>
      <c r="H72" s="66" t="s">
        <v>768</v>
      </c>
      <c r="I72" s="44"/>
      <c r="J72" s="45"/>
      <c r="K72" s="44"/>
      <c r="L72" s="45"/>
      <c r="M72" s="25" t="s">
        <v>37</v>
      </c>
      <c r="N72" s="66"/>
      <c r="O72" s="310"/>
      <c r="P72" s="25"/>
      <c r="Q72" s="25"/>
      <c r="R72" s="25"/>
      <c r="S72" s="31"/>
      <c r="T72" s="23"/>
      <c r="U72" s="25"/>
      <c r="V72" s="25"/>
      <c r="W72" s="24"/>
      <c r="X72" s="25">
        <f>IF(W72="","",DATEDIF(W72,'様式 A-3'!$G$2,"Y"))</f>
      </c>
      <c r="Y72" s="25">
        <f t="shared" si="8"/>
      </c>
      <c r="Z72" s="153"/>
      <c r="AA72" s="153"/>
      <c r="AB72" s="153"/>
      <c r="AC72" s="153"/>
      <c r="AD72" s="153"/>
      <c r="AE72" s="153"/>
      <c r="AF72" s="153"/>
      <c r="AG72" s="23"/>
      <c r="AH72" s="153"/>
      <c r="AI72" s="227"/>
      <c r="AJ72" s="88">
        <f t="shared" si="9"/>
        <v>0</v>
      </c>
      <c r="AK72" s="68">
        <f t="shared" si="10"/>
        <v>0</v>
      </c>
      <c r="AL72" s="68">
        <f t="shared" si="11"/>
        <v>0</v>
      </c>
    </row>
    <row r="73" spans="1:38" ht="24" customHeight="1">
      <c r="A73" s="25">
        <f>IF('様式 A-3'!$AL$1="","",'様式 A-3'!$AL$1)</f>
      </c>
      <c r="B73" s="66"/>
      <c r="C73" s="67">
        <f t="shared" si="6"/>
      </c>
      <c r="D73" s="67">
        <f t="shared" si="7"/>
      </c>
      <c r="E73" s="30">
        <f>ASC('様式 A-3'!$D$7)</f>
      </c>
      <c r="F73" s="30">
        <f>'様式 A-3'!$D$8</f>
        <v>0</v>
      </c>
      <c r="G73" s="30" t="e">
        <f>'様式 WA-3（事務局作業用）'!$D$6</f>
        <v>#N/A</v>
      </c>
      <c r="H73" s="66" t="s">
        <v>769</v>
      </c>
      <c r="I73" s="44"/>
      <c r="J73" s="45"/>
      <c r="K73" s="44"/>
      <c r="L73" s="45"/>
      <c r="M73" s="25" t="s">
        <v>37</v>
      </c>
      <c r="N73" s="66"/>
      <c r="O73" s="310"/>
      <c r="P73" s="25"/>
      <c r="Q73" s="25"/>
      <c r="R73" s="25"/>
      <c r="S73" s="31"/>
      <c r="T73" s="23"/>
      <c r="U73" s="25"/>
      <c r="V73" s="25"/>
      <c r="W73" s="24"/>
      <c r="X73" s="25">
        <f>IF(W73="","",DATEDIF(W73,'様式 A-3'!$G$2,"Y"))</f>
      </c>
      <c r="Y73" s="25">
        <f t="shared" si="8"/>
      </c>
      <c r="Z73" s="153"/>
      <c r="AA73" s="153"/>
      <c r="AB73" s="153"/>
      <c r="AC73" s="153"/>
      <c r="AD73" s="153"/>
      <c r="AE73" s="153"/>
      <c r="AF73" s="153"/>
      <c r="AG73" s="23"/>
      <c r="AH73" s="153"/>
      <c r="AI73" s="227"/>
      <c r="AJ73" s="88">
        <f t="shared" si="9"/>
        <v>0</v>
      </c>
      <c r="AK73" s="68">
        <f t="shared" si="10"/>
        <v>0</v>
      </c>
      <c r="AL73" s="68">
        <f t="shared" si="11"/>
        <v>0</v>
      </c>
    </row>
    <row r="74" spans="1:38" ht="24" customHeight="1">
      <c r="A74" s="25">
        <f>IF('様式 A-3'!$AL$1="","",'様式 A-3'!$AL$1)</f>
      </c>
      <c r="B74" s="66"/>
      <c r="C74" s="67">
        <f t="shared" si="6"/>
      </c>
      <c r="D74" s="67">
        <f t="shared" si="7"/>
      </c>
      <c r="E74" s="30">
        <f>ASC('様式 A-3'!$D$7)</f>
      </c>
      <c r="F74" s="30">
        <f>'様式 A-3'!$D$8</f>
        <v>0</v>
      </c>
      <c r="G74" s="30" t="e">
        <f>'様式 WA-3（事務局作業用）'!$D$6</f>
        <v>#N/A</v>
      </c>
      <c r="H74" s="66" t="s">
        <v>770</v>
      </c>
      <c r="I74" s="44"/>
      <c r="J74" s="45"/>
      <c r="K74" s="44"/>
      <c r="L74" s="45"/>
      <c r="M74" s="25" t="s">
        <v>37</v>
      </c>
      <c r="N74" s="66"/>
      <c r="O74" s="310"/>
      <c r="P74" s="25"/>
      <c r="Q74" s="25"/>
      <c r="R74" s="25"/>
      <c r="S74" s="31"/>
      <c r="T74" s="23"/>
      <c r="U74" s="25"/>
      <c r="V74" s="25"/>
      <c r="W74" s="24"/>
      <c r="X74" s="25">
        <f>IF(W74="","",DATEDIF(W74,'様式 A-3'!$G$2,"Y"))</f>
      </c>
      <c r="Y74" s="25">
        <f t="shared" si="8"/>
      </c>
      <c r="Z74" s="153"/>
      <c r="AA74" s="153"/>
      <c r="AB74" s="153"/>
      <c r="AC74" s="153"/>
      <c r="AD74" s="153"/>
      <c r="AE74" s="153"/>
      <c r="AF74" s="153"/>
      <c r="AG74" s="23"/>
      <c r="AH74" s="153"/>
      <c r="AI74" s="227"/>
      <c r="AJ74" s="88">
        <f t="shared" si="9"/>
        <v>0</v>
      </c>
      <c r="AK74" s="68">
        <f t="shared" si="10"/>
        <v>0</v>
      </c>
      <c r="AL74" s="68">
        <f t="shared" si="11"/>
        <v>0</v>
      </c>
    </row>
    <row r="75" spans="1:38" ht="24" customHeight="1">
      <c r="A75" s="25">
        <f>IF('様式 A-3'!$AL$1="","",'様式 A-3'!$AL$1)</f>
      </c>
      <c r="B75" s="66"/>
      <c r="C75" s="67">
        <f t="shared" si="6"/>
      </c>
      <c r="D75" s="67">
        <f t="shared" si="7"/>
      </c>
      <c r="E75" s="30">
        <f>ASC('様式 A-3'!$D$7)</f>
      </c>
      <c r="F75" s="30">
        <f>'様式 A-3'!$D$8</f>
        <v>0</v>
      </c>
      <c r="G75" s="30" t="e">
        <f>'様式 WA-3（事務局作業用）'!$D$6</f>
        <v>#N/A</v>
      </c>
      <c r="H75" s="66" t="s">
        <v>771</v>
      </c>
      <c r="I75" s="44"/>
      <c r="J75" s="45"/>
      <c r="K75" s="44"/>
      <c r="L75" s="45"/>
      <c r="M75" s="25" t="s">
        <v>37</v>
      </c>
      <c r="N75" s="66"/>
      <c r="O75" s="310"/>
      <c r="P75" s="25"/>
      <c r="Q75" s="25"/>
      <c r="R75" s="25"/>
      <c r="S75" s="31"/>
      <c r="T75" s="23"/>
      <c r="U75" s="25"/>
      <c r="V75" s="25"/>
      <c r="W75" s="24"/>
      <c r="X75" s="25">
        <f>IF(W75="","",DATEDIF(W75,'様式 A-3'!$G$2,"Y"))</f>
      </c>
      <c r="Y75" s="25">
        <f t="shared" si="8"/>
      </c>
      <c r="Z75" s="153"/>
      <c r="AA75" s="153"/>
      <c r="AB75" s="153"/>
      <c r="AC75" s="153"/>
      <c r="AD75" s="153"/>
      <c r="AE75" s="153"/>
      <c r="AF75" s="153"/>
      <c r="AG75" s="23"/>
      <c r="AH75" s="153"/>
      <c r="AI75" s="227"/>
      <c r="AJ75" s="88">
        <f t="shared" si="9"/>
        <v>0</v>
      </c>
      <c r="AK75" s="68">
        <f t="shared" si="10"/>
        <v>0</v>
      </c>
      <c r="AL75" s="68">
        <f t="shared" si="11"/>
        <v>0</v>
      </c>
    </row>
    <row r="76" spans="1:38" ht="24" customHeight="1">
      <c r="A76" s="25">
        <f>IF('様式 A-3'!$AL$1="","",'様式 A-3'!$AL$1)</f>
      </c>
      <c r="B76" s="66"/>
      <c r="C76" s="67">
        <f t="shared" si="6"/>
      </c>
      <c r="D76" s="67">
        <f t="shared" si="7"/>
      </c>
      <c r="E76" s="30">
        <f>ASC('様式 A-3'!$D$7)</f>
      </c>
      <c r="F76" s="30">
        <f>'様式 A-3'!$D$8</f>
        <v>0</v>
      </c>
      <c r="G76" s="30" t="e">
        <f>'様式 WA-3（事務局作業用）'!$D$6</f>
        <v>#N/A</v>
      </c>
      <c r="H76" s="66" t="s">
        <v>772</v>
      </c>
      <c r="I76" s="44"/>
      <c r="J76" s="45"/>
      <c r="K76" s="44"/>
      <c r="L76" s="45"/>
      <c r="M76" s="25" t="s">
        <v>37</v>
      </c>
      <c r="N76" s="66"/>
      <c r="O76" s="310"/>
      <c r="P76" s="25"/>
      <c r="Q76" s="25"/>
      <c r="R76" s="25"/>
      <c r="S76" s="31"/>
      <c r="T76" s="23"/>
      <c r="U76" s="25"/>
      <c r="V76" s="25"/>
      <c r="W76" s="24"/>
      <c r="X76" s="25">
        <f>IF(W76="","",DATEDIF(W76,'様式 A-3'!$G$2,"Y"))</f>
      </c>
      <c r="Y76" s="25">
        <f t="shared" si="8"/>
      </c>
      <c r="Z76" s="153"/>
      <c r="AA76" s="153"/>
      <c r="AB76" s="153"/>
      <c r="AC76" s="153"/>
      <c r="AD76" s="153"/>
      <c r="AE76" s="153"/>
      <c r="AF76" s="153"/>
      <c r="AG76" s="23"/>
      <c r="AH76" s="153"/>
      <c r="AI76" s="227"/>
      <c r="AJ76" s="88">
        <f t="shared" si="9"/>
        <v>0</v>
      </c>
      <c r="AK76" s="68">
        <f t="shared" si="10"/>
        <v>0</v>
      </c>
      <c r="AL76" s="68">
        <f t="shared" si="11"/>
        <v>0</v>
      </c>
    </row>
    <row r="77" spans="1:38" ht="24" customHeight="1">
      <c r="A77" s="25">
        <f>IF('様式 A-3'!$AL$1="","",'様式 A-3'!$AL$1)</f>
      </c>
      <c r="B77" s="66"/>
      <c r="C77" s="67">
        <f t="shared" si="6"/>
      </c>
      <c r="D77" s="67">
        <f t="shared" si="7"/>
      </c>
      <c r="E77" s="30">
        <f>ASC('様式 A-3'!$D$7)</f>
      </c>
      <c r="F77" s="30">
        <f>'様式 A-3'!$D$8</f>
        <v>0</v>
      </c>
      <c r="G77" s="30" t="e">
        <f>'様式 WA-3（事務局作業用）'!$D$6</f>
        <v>#N/A</v>
      </c>
      <c r="H77" s="66" t="s">
        <v>773</v>
      </c>
      <c r="I77" s="44"/>
      <c r="J77" s="45"/>
      <c r="K77" s="44"/>
      <c r="L77" s="45"/>
      <c r="M77" s="25" t="s">
        <v>37</v>
      </c>
      <c r="N77" s="66"/>
      <c r="O77" s="310"/>
      <c r="P77" s="25"/>
      <c r="Q77" s="25"/>
      <c r="R77" s="25"/>
      <c r="S77" s="31"/>
      <c r="T77" s="23"/>
      <c r="U77" s="25"/>
      <c r="V77" s="25"/>
      <c r="W77" s="24"/>
      <c r="X77" s="25">
        <f>IF(W77="","",DATEDIF(W77,'様式 A-3'!$G$2,"Y"))</f>
      </c>
      <c r="Y77" s="25">
        <f t="shared" si="8"/>
      </c>
      <c r="Z77" s="153"/>
      <c r="AA77" s="153"/>
      <c r="AB77" s="153"/>
      <c r="AC77" s="153"/>
      <c r="AD77" s="153"/>
      <c r="AE77" s="153"/>
      <c r="AF77" s="153"/>
      <c r="AG77" s="23"/>
      <c r="AH77" s="153"/>
      <c r="AI77" s="227"/>
      <c r="AJ77" s="88">
        <f t="shared" si="9"/>
        <v>0</v>
      </c>
      <c r="AK77" s="68">
        <f t="shared" si="10"/>
        <v>0</v>
      </c>
      <c r="AL77" s="68">
        <f t="shared" si="11"/>
        <v>0</v>
      </c>
    </row>
    <row r="78" spans="1:38" ht="24" customHeight="1">
      <c r="A78" s="25">
        <f>IF('様式 A-3'!$AL$1="","",'様式 A-3'!$AL$1)</f>
      </c>
      <c r="B78" s="66"/>
      <c r="C78" s="67">
        <f t="shared" si="6"/>
      </c>
      <c r="D78" s="67">
        <f t="shared" si="7"/>
      </c>
      <c r="E78" s="30">
        <f>ASC('様式 A-3'!$D$7)</f>
      </c>
      <c r="F78" s="30">
        <f>'様式 A-3'!$D$8</f>
        <v>0</v>
      </c>
      <c r="G78" s="30" t="e">
        <f>'様式 WA-3（事務局作業用）'!$D$6</f>
        <v>#N/A</v>
      </c>
      <c r="H78" s="66" t="s">
        <v>774</v>
      </c>
      <c r="I78" s="44"/>
      <c r="J78" s="45"/>
      <c r="K78" s="44"/>
      <c r="L78" s="45"/>
      <c r="M78" s="25" t="s">
        <v>37</v>
      </c>
      <c r="N78" s="66"/>
      <c r="O78" s="310"/>
      <c r="P78" s="25"/>
      <c r="Q78" s="25"/>
      <c r="R78" s="25"/>
      <c r="S78" s="31"/>
      <c r="T78" s="23"/>
      <c r="U78" s="25"/>
      <c r="V78" s="25"/>
      <c r="W78" s="24"/>
      <c r="X78" s="25">
        <f>IF(W78="","",DATEDIF(W78,'様式 A-3'!$G$2,"Y"))</f>
      </c>
      <c r="Y78" s="25">
        <f t="shared" si="8"/>
      </c>
      <c r="Z78" s="153"/>
      <c r="AA78" s="153"/>
      <c r="AB78" s="153"/>
      <c r="AC78" s="153"/>
      <c r="AD78" s="153"/>
      <c r="AE78" s="153"/>
      <c r="AF78" s="153"/>
      <c r="AG78" s="23"/>
      <c r="AH78" s="153"/>
      <c r="AI78" s="227"/>
      <c r="AJ78" s="88">
        <f t="shared" si="9"/>
        <v>0</v>
      </c>
      <c r="AK78" s="68">
        <f t="shared" si="10"/>
        <v>0</v>
      </c>
      <c r="AL78" s="68">
        <f t="shared" si="11"/>
        <v>0</v>
      </c>
    </row>
    <row r="79" spans="1:38" ht="24" customHeight="1">
      <c r="A79" s="25">
        <f>IF('様式 A-3'!$AL$1="","",'様式 A-3'!$AL$1)</f>
      </c>
      <c r="B79" s="66"/>
      <c r="C79" s="67">
        <f t="shared" si="6"/>
      </c>
      <c r="D79" s="67">
        <f t="shared" si="7"/>
      </c>
      <c r="E79" s="30">
        <f>ASC('様式 A-3'!$D$7)</f>
      </c>
      <c r="F79" s="30">
        <f>'様式 A-3'!$D$8</f>
        <v>0</v>
      </c>
      <c r="G79" s="30" t="e">
        <f>'様式 WA-3（事務局作業用）'!$D$6</f>
        <v>#N/A</v>
      </c>
      <c r="H79" s="66" t="s">
        <v>775</v>
      </c>
      <c r="I79" s="44"/>
      <c r="J79" s="45"/>
      <c r="K79" s="44"/>
      <c r="L79" s="45"/>
      <c r="M79" s="25" t="s">
        <v>37</v>
      </c>
      <c r="N79" s="66"/>
      <c r="O79" s="310"/>
      <c r="P79" s="25"/>
      <c r="Q79" s="25"/>
      <c r="R79" s="25"/>
      <c r="S79" s="31"/>
      <c r="T79" s="23"/>
      <c r="U79" s="25"/>
      <c r="V79" s="25"/>
      <c r="W79" s="24"/>
      <c r="X79" s="25">
        <f>IF(W79="","",DATEDIF(W79,'様式 A-3'!$G$2,"Y"))</f>
      </c>
      <c r="Y79" s="25">
        <f t="shared" si="8"/>
      </c>
      <c r="Z79" s="153"/>
      <c r="AA79" s="153"/>
      <c r="AB79" s="153"/>
      <c r="AC79" s="153"/>
      <c r="AD79" s="153"/>
      <c r="AE79" s="153"/>
      <c r="AF79" s="153"/>
      <c r="AG79" s="23"/>
      <c r="AH79" s="153"/>
      <c r="AI79" s="227"/>
      <c r="AJ79" s="88">
        <f t="shared" si="9"/>
        <v>0</v>
      </c>
      <c r="AK79" s="68">
        <f t="shared" si="10"/>
        <v>0</v>
      </c>
      <c r="AL79" s="68">
        <f t="shared" si="11"/>
        <v>0</v>
      </c>
    </row>
    <row r="80" spans="1:38" ht="24" customHeight="1" hidden="1">
      <c r="A80" s="25">
        <f>IF('様式 A-3'!$AL$1="","",'様式 A-3'!$AL$1)</f>
      </c>
      <c r="B80" s="66"/>
      <c r="C80" s="67">
        <f t="shared" si="6"/>
      </c>
      <c r="D80" s="67">
        <f t="shared" si="7"/>
      </c>
      <c r="E80" s="30">
        <f>ASC('様式 A-3'!$D$7)</f>
      </c>
      <c r="F80" s="30">
        <f>'様式 A-3'!$D$8</f>
        <v>0</v>
      </c>
      <c r="G80" s="30" t="e">
        <f>'様式 WA-3（事務局作業用）'!$D$6</f>
        <v>#N/A</v>
      </c>
      <c r="H80" s="66" t="s">
        <v>776</v>
      </c>
      <c r="I80" s="44"/>
      <c r="J80" s="45"/>
      <c r="K80" s="44"/>
      <c r="L80" s="45"/>
      <c r="M80" s="25" t="s">
        <v>37</v>
      </c>
      <c r="N80" s="66"/>
      <c r="O80" s="310"/>
      <c r="P80" s="25"/>
      <c r="Q80" s="25"/>
      <c r="R80" s="25"/>
      <c r="S80" s="31"/>
      <c r="T80" s="23"/>
      <c r="U80" s="25"/>
      <c r="V80" s="25"/>
      <c r="W80" s="24"/>
      <c r="X80" s="25">
        <f>IF(W80="","",DATEDIF(W80,'様式 A-3'!$G$2,"Y"))</f>
      </c>
      <c r="Y80" s="25">
        <f t="shared" si="8"/>
      </c>
      <c r="Z80" s="153"/>
      <c r="AA80" s="153"/>
      <c r="AB80" s="153"/>
      <c r="AC80" s="153"/>
      <c r="AD80" s="153"/>
      <c r="AE80" s="153"/>
      <c r="AF80" s="153"/>
      <c r="AG80" s="23"/>
      <c r="AH80" s="153"/>
      <c r="AI80" s="227"/>
      <c r="AJ80" s="88">
        <f t="shared" si="9"/>
        <v>0</v>
      </c>
      <c r="AK80" s="68">
        <f t="shared" si="10"/>
        <v>0</v>
      </c>
      <c r="AL80" s="68">
        <f t="shared" si="11"/>
        <v>0</v>
      </c>
    </row>
    <row r="81" spans="1:38" ht="24" customHeight="1" hidden="1">
      <c r="A81" s="68">
        <f>IF('様式 A-3'!$AL$1="","",'様式 A-3'!$AL$1)</f>
      </c>
      <c r="B81" s="186"/>
      <c r="C81" s="192">
        <f>IF(I81="","",TRIM(I81&amp;"　"&amp;J81))</f>
      </c>
      <c r="D81" s="192">
        <f>IF(I81="","",ASC(TRIM(K81&amp;" "&amp;L81)))</f>
      </c>
      <c r="E81" s="193">
        <f>ASC('様式 A-3'!$D$7)</f>
      </c>
      <c r="F81" s="193">
        <f>'様式 A-3'!$D$8</f>
        <v>0</v>
      </c>
      <c r="G81" s="30" t="e">
        <f>'様式 WA-3（事務局作業用）'!$D$6</f>
        <v>#N/A</v>
      </c>
      <c r="H81" s="66" t="s">
        <v>787</v>
      </c>
      <c r="I81" s="187"/>
      <c r="J81" s="188"/>
      <c r="K81" s="187"/>
      <c r="L81" s="188"/>
      <c r="M81" s="68" t="s">
        <v>37</v>
      </c>
      <c r="N81" s="186"/>
      <c r="O81" s="311"/>
      <c r="P81" s="68"/>
      <c r="Q81" s="68"/>
      <c r="R81" s="68"/>
      <c r="S81" s="31"/>
      <c r="T81" s="189"/>
      <c r="U81" s="68"/>
      <c r="V81" s="68"/>
      <c r="W81" s="190"/>
      <c r="X81" s="68">
        <f>IF(W81="","",DATEDIF(W81,'様式 A-3'!$G$2,"Y"))</f>
      </c>
      <c r="Y81" s="68">
        <f>IF(AND(I81&lt;&gt;"",OR(J81="",K81="",L81="",N81="",O81="",S81="",W81="",AG81="")),"×情報不足","")</f>
      </c>
      <c r="Z81" s="191"/>
      <c r="AA81" s="191"/>
      <c r="AB81" s="191"/>
      <c r="AC81" s="191"/>
      <c r="AD81" s="191"/>
      <c r="AE81" s="191"/>
      <c r="AF81" s="191"/>
      <c r="AG81" s="189"/>
      <c r="AH81" s="191"/>
      <c r="AI81" s="228"/>
      <c r="AJ81" s="88">
        <f>COUNTA($Z81:$AF81)</f>
        <v>0</v>
      </c>
      <c r="AK81" s="166">
        <f>IF(AJ81&lt;=$AQ$106,AJ81,$AQ$106)</f>
        <v>0</v>
      </c>
      <c r="AL81" s="166">
        <f>IF(AJ81&lt;=$AQ$106,0,AJ81-$AQ$106)</f>
        <v>0</v>
      </c>
    </row>
    <row r="82" spans="1:38" s="49" customFormat="1" ht="24" customHeight="1" hidden="1">
      <c r="A82" s="69"/>
      <c r="B82" s="69"/>
      <c r="C82" s="69"/>
      <c r="D82" s="69"/>
      <c r="E82" s="69"/>
      <c r="F82" s="69"/>
      <c r="G82" s="69"/>
      <c r="H82" s="69"/>
      <c r="I82" s="69"/>
      <c r="J82" s="69"/>
      <c r="K82" s="69"/>
      <c r="L82" s="69"/>
      <c r="M82" s="69"/>
      <c r="N82" s="69"/>
      <c r="O82" s="305"/>
      <c r="P82" s="69"/>
      <c r="Q82" s="69"/>
      <c r="R82" s="69"/>
      <c r="S82" s="69"/>
      <c r="T82" s="69"/>
      <c r="U82" s="69"/>
      <c r="V82" s="69"/>
      <c r="W82" s="69"/>
      <c r="X82" s="69"/>
      <c r="Y82" s="69"/>
      <c r="Z82" s="69"/>
      <c r="AA82" s="69"/>
      <c r="AB82" s="69"/>
      <c r="AC82" s="69"/>
      <c r="AD82" s="69"/>
      <c r="AE82" s="69"/>
      <c r="AF82" s="69"/>
      <c r="AG82" s="225"/>
      <c r="AH82" s="225"/>
      <c r="AI82" s="69"/>
      <c r="AJ82" s="69"/>
      <c r="AK82" s="69"/>
      <c r="AL82" s="69"/>
    </row>
    <row r="83" spans="1:48" s="49" customFormat="1" ht="24" customHeight="1" hidden="1">
      <c r="A83" s="69"/>
      <c r="B83" s="69"/>
      <c r="C83" s="69"/>
      <c r="D83" s="69"/>
      <c r="E83" s="69"/>
      <c r="F83" s="69"/>
      <c r="G83" s="69"/>
      <c r="H83" s="69"/>
      <c r="I83" s="69"/>
      <c r="J83" s="69"/>
      <c r="K83" s="69"/>
      <c r="L83" s="69"/>
      <c r="M83" s="69"/>
      <c r="N83" s="69"/>
      <c r="O83" s="305"/>
      <c r="P83" s="69"/>
      <c r="Q83" s="69"/>
      <c r="R83" s="69"/>
      <c r="S83" s="69"/>
      <c r="T83" s="69"/>
      <c r="U83" s="69"/>
      <c r="V83" s="69"/>
      <c r="W83" s="69"/>
      <c r="X83" s="69"/>
      <c r="Y83" s="208"/>
      <c r="Z83" s="113">
        <f aca="true" t="shared" si="12" ref="Z83:AF83">COUNT(Z10:Z81)</f>
        <v>0</v>
      </c>
      <c r="AA83" s="113">
        <f t="shared" si="12"/>
        <v>0</v>
      </c>
      <c r="AB83" s="113">
        <f t="shared" si="12"/>
        <v>0</v>
      </c>
      <c r="AC83" s="113">
        <f t="shared" si="12"/>
        <v>0</v>
      </c>
      <c r="AD83" s="113">
        <f t="shared" si="12"/>
        <v>0</v>
      </c>
      <c r="AE83" s="113">
        <f t="shared" si="12"/>
        <v>0</v>
      </c>
      <c r="AF83" s="113">
        <f t="shared" si="12"/>
        <v>0</v>
      </c>
      <c r="AG83" s="225"/>
      <c r="AH83" s="113">
        <f>COUNT(AH10:AH81)</f>
        <v>0</v>
      </c>
      <c r="AI83" s="113">
        <f>COUNT(AI10:AI81)</f>
        <v>0</v>
      </c>
      <c r="AJ83" s="69"/>
      <c r="AK83" s="69"/>
      <c r="AL83" s="113">
        <f>SUM(AL10:AL81)</f>
        <v>0</v>
      </c>
      <c r="AP83" s="119" t="s">
        <v>84</v>
      </c>
      <c r="AQ83" s="80"/>
      <c r="AR83" s="65"/>
      <c r="AS83" s="65"/>
      <c r="AT83" s="65"/>
      <c r="AU83" s="65"/>
      <c r="AV83" s="65"/>
    </row>
    <row r="84" spans="1:48" s="49" customFormat="1" ht="24" customHeight="1" hidden="1">
      <c r="A84" s="69"/>
      <c r="B84" s="69"/>
      <c r="C84" s="69"/>
      <c r="D84" s="69"/>
      <c r="E84" s="69"/>
      <c r="F84" s="69"/>
      <c r="G84" s="69"/>
      <c r="H84" s="69"/>
      <c r="I84" s="69"/>
      <c r="J84" s="69"/>
      <c r="K84" s="69"/>
      <c r="L84" s="69"/>
      <c r="M84" s="69"/>
      <c r="N84" s="69"/>
      <c r="O84" s="305"/>
      <c r="P84" s="69"/>
      <c r="Q84" s="69"/>
      <c r="R84" s="69"/>
      <c r="S84" s="69"/>
      <c r="T84" s="69"/>
      <c r="U84" s="69"/>
      <c r="V84" s="69"/>
      <c r="W84" s="69"/>
      <c r="X84" s="69"/>
      <c r="Y84" s="69"/>
      <c r="Z84" s="69"/>
      <c r="AA84" s="69"/>
      <c r="AB84" s="69"/>
      <c r="AC84" s="69"/>
      <c r="AD84" s="69"/>
      <c r="AE84" s="69"/>
      <c r="AF84" s="69"/>
      <c r="AG84" s="225"/>
      <c r="AH84" s="225"/>
      <c r="AI84" s="69"/>
      <c r="AJ84" s="69"/>
      <c r="AK84" s="69"/>
      <c r="AL84" s="69"/>
      <c r="AP84" s="80" t="s">
        <v>294</v>
      </c>
      <c r="AQ84" s="80" t="s">
        <v>238</v>
      </c>
      <c r="AR84" s="65"/>
      <c r="AS84" s="65"/>
      <c r="AT84" s="65"/>
      <c r="AU84" s="65"/>
      <c r="AV84" s="65"/>
    </row>
    <row r="85" spans="15:48" s="49" customFormat="1" ht="24" customHeight="1">
      <c r="O85" s="299"/>
      <c r="AG85" s="151"/>
      <c r="AH85" s="151"/>
      <c r="AP85" s="65"/>
      <c r="AQ85" s="262"/>
      <c r="AR85" s="262" t="s">
        <v>239</v>
      </c>
      <c r="AS85" s="65"/>
      <c r="AT85" s="65"/>
      <c r="AU85" s="65"/>
      <c r="AV85" s="65"/>
    </row>
    <row r="86" spans="15:34" s="49" customFormat="1" ht="24" customHeight="1">
      <c r="O86" s="299"/>
      <c r="AG86" s="151"/>
      <c r="AH86" s="151"/>
    </row>
    <row r="87" spans="42:43" ht="24" customHeight="1">
      <c r="AP87" s="80" t="s">
        <v>295</v>
      </c>
      <c r="AQ87" s="80" t="s">
        <v>387</v>
      </c>
    </row>
    <row r="88" spans="43:45" ht="24" customHeight="1">
      <c r="AQ88" s="274">
        <f>IF('様式 B-1'!AQ89="","",'様式 B-1'!AQ89)</f>
      </c>
      <c r="AR88" s="274">
        <f>IF('様式 B-1'!AR89="","",'様式 B-1'!AR89)</f>
      </c>
      <c r="AS88" s="274">
        <f>IF('様式 B-1'!AS89="","",'様式 B-1'!AS89)</f>
      </c>
    </row>
    <row r="89" ht="24" customHeight="1"/>
    <row r="90" spans="42:43" ht="24" customHeight="1">
      <c r="AP90" s="80" t="s">
        <v>296</v>
      </c>
      <c r="AQ90" s="80" t="s">
        <v>388</v>
      </c>
    </row>
    <row r="91" spans="43:45" ht="24" customHeight="1">
      <c r="AQ91" s="274" t="str">
        <f>IF('様式 A-3'!AW91="","",'様式 A-3'!AW91)</f>
        <v>選手登録</v>
      </c>
      <c r="AR91" s="274" t="str">
        <f>IF('様式 A-3'!AW92="","",'様式 A-3'!AW92)</f>
        <v>追加個人種目</v>
      </c>
      <c r="AS91" s="274" t="str">
        <f>IF('様式 A-3'!AW93="","",'様式 A-3'!AW93)</f>
        <v>チーム種目</v>
      </c>
    </row>
    <row r="92" ht="24" customHeight="1"/>
    <row r="93" spans="42:43" ht="24" customHeight="1">
      <c r="AP93" s="80" t="s">
        <v>297</v>
      </c>
      <c r="AQ93" s="80" t="s">
        <v>402</v>
      </c>
    </row>
    <row r="94" spans="43:48" ht="24" customHeight="1">
      <c r="AQ94" s="274">
        <f>IF('様式 B-1'!AQ95="","",'様式 B-1'!AQ95)</f>
      </c>
      <c r="AR94" s="274">
        <f>IF('様式 B-1'!AR95="","",'様式 B-1'!AR95)</f>
      </c>
      <c r="AS94" s="274">
        <f>IF('様式 B-1'!AS95="","",'様式 B-1'!AS95)</f>
      </c>
      <c r="AT94" s="274">
        <f>IF('様式 B-1'!AT95="","",'様式 B-1'!AT95)</f>
      </c>
      <c r="AU94" s="274">
        <f>IF('様式 B-1'!AU95="","",'様式 B-1'!AU95)</f>
      </c>
      <c r="AV94" s="274">
        <f>IF('様式 B-1'!AV95="","",'様式 B-1'!AV95)</f>
      </c>
    </row>
    <row r="95" ht="24" customHeight="1"/>
    <row r="96" spans="42:43" ht="24" customHeight="1">
      <c r="AP96" s="80" t="s">
        <v>298</v>
      </c>
      <c r="AQ96" s="80" t="s">
        <v>389</v>
      </c>
    </row>
    <row r="97" spans="43:48" ht="24" customHeight="1">
      <c r="AQ97" s="274">
        <f>IF('様式 A-3'!Z$26="","",'様式 A-3'!Z$26)</f>
      </c>
      <c r="AR97" s="274">
        <f>IF('様式 A-3'!AB$26="","",'様式 A-3'!AB$26)</f>
      </c>
      <c r="AS97" s="274">
        <f>IF('様式 A-3'!AD$26="","",'様式 A-3'!AD$26)</f>
      </c>
      <c r="AT97" s="274">
        <f>IF('様式 A-3'!AF$26="","",'様式 A-3'!AF$26)</f>
      </c>
      <c r="AU97" s="274">
        <f>IF('様式 A-3'!AH$26="","",'様式 A-3'!AH$26)</f>
      </c>
      <c r="AV97" s="274">
        <f>IF('様式 A-3'!AJ$26="","",'様式 A-3'!AJ$26)</f>
      </c>
    </row>
    <row r="98" ht="24" customHeight="1"/>
    <row r="99" spans="42:43" ht="24" customHeight="1">
      <c r="AP99" s="80" t="s">
        <v>376</v>
      </c>
      <c r="AQ99" s="80" t="s">
        <v>396</v>
      </c>
    </row>
    <row r="100" ht="24" customHeight="1">
      <c r="AQ100" s="122" t="s">
        <v>290</v>
      </c>
    </row>
    <row r="101" ht="24" customHeight="1"/>
    <row r="102" spans="42:43" ht="24" customHeight="1">
      <c r="AP102" s="80" t="s">
        <v>376</v>
      </c>
      <c r="AQ102" s="80" t="s">
        <v>390</v>
      </c>
    </row>
    <row r="103" spans="43:45" ht="24" customHeight="1">
      <c r="AQ103" s="274">
        <f>IF('様式 B-1'!AQ104="","",'様式 B-1'!AQ104)</f>
        <v>1</v>
      </c>
      <c r="AR103" s="274">
        <f>IF('様式 B-1'!AR104="","",'様式 B-1'!AR104)</f>
      </c>
      <c r="AS103" s="274">
        <f>IF('様式 B-1'!AS104="","",'様式 B-1'!AS104)</f>
      </c>
    </row>
    <row r="104" ht="24" customHeight="1"/>
    <row r="105" spans="42:48" ht="24" customHeight="1">
      <c r="AP105" s="80" t="s">
        <v>299</v>
      </c>
      <c r="AQ105" s="80" t="s">
        <v>391</v>
      </c>
      <c r="AU105" s="80"/>
      <c r="AV105" s="80"/>
    </row>
    <row r="106" spans="43:48" ht="24" customHeight="1">
      <c r="AQ106" s="274">
        <f>IF('様式 B-1'!AQ107="","",'様式 B-1'!AQ107)</f>
        <v>2</v>
      </c>
      <c r="AR106" s="80" t="s">
        <v>216</v>
      </c>
      <c r="AU106" s="80"/>
      <c r="AV106" s="80"/>
    </row>
    <row r="107" ht="24" customHeight="1"/>
    <row r="108" spans="42:43" ht="24" customHeight="1">
      <c r="AP108" s="80" t="s">
        <v>777</v>
      </c>
      <c r="AQ108" s="80" t="s">
        <v>700</v>
      </c>
    </row>
    <row r="109" ht="24" customHeight="1">
      <c r="AQ109" s="80" t="s">
        <v>702</v>
      </c>
    </row>
    <row r="110" ht="24" customHeight="1">
      <c r="AQ110" s="80" t="s">
        <v>701</v>
      </c>
    </row>
    <row r="111" ht="24" customHeight="1">
      <c r="AQ111" s="80" t="s">
        <v>809</v>
      </c>
    </row>
    <row r="112" ht="24" customHeight="1">
      <c r="AQ112" s="65" t="s">
        <v>810</v>
      </c>
    </row>
    <row r="113" ht="24" customHeight="1">
      <c r="AQ113" s="65" t="s">
        <v>811</v>
      </c>
    </row>
    <row r="114" ht="13.5">
      <c r="AQ114" s="65" t="s">
        <v>812</v>
      </c>
    </row>
  </sheetData>
  <sheetProtection password="E856" sheet="1"/>
  <mergeCells count="4">
    <mergeCell ref="AH3:AH4"/>
    <mergeCell ref="H3:L3"/>
    <mergeCell ref="Z3:AD3"/>
    <mergeCell ref="Z4:AD4"/>
  </mergeCells>
  <conditionalFormatting sqref="Z6:AI6">
    <cfRule type="expression" priority="5" dxfId="13" stopIfTrue="1">
      <formula>Z6="×超過"</formula>
    </cfRule>
  </conditionalFormatting>
  <conditionalFormatting sqref="AA6:AI6">
    <cfRule type="expression" priority="4" dxfId="0" stopIfTrue="1">
      <formula>AA6="×"</formula>
    </cfRule>
  </conditionalFormatting>
  <conditionalFormatting sqref="AA6:AI6">
    <cfRule type="expression" priority="3" dxfId="13" stopIfTrue="1">
      <formula>AA6="×"</formula>
    </cfRule>
  </conditionalFormatting>
  <conditionalFormatting sqref="AA6:AI6">
    <cfRule type="expression" priority="2" dxfId="13" stopIfTrue="1">
      <formula>AA6="上限超過"</formula>
    </cfRule>
  </conditionalFormatting>
  <conditionalFormatting sqref="Y10:Y81">
    <cfRule type="expression" priority="1" dxfId="14" stopIfTrue="1">
      <formula>$Y10="×情報不足"</formula>
    </cfRule>
  </conditionalFormatting>
  <dataValidations count="13">
    <dataValidation type="list" allowBlank="1" showDropDown="1" showInputMessage="1" showErrorMessage="1" imeMode="off" sqref="Z8:AF81">
      <formula1>$AQ$103:$AS$103</formula1>
    </dataValidation>
    <dataValidation type="list" allowBlank="1" showInputMessage="1" showErrorMessage="1" imeMode="off" sqref="M8:M81">
      <formula1>$AQ$85:$AR$85</formula1>
    </dataValidation>
    <dataValidation type="list" allowBlank="1" showInputMessage="1" showErrorMessage="1" imeMode="off" sqref="O8:O9">
      <formula1>$AQ$88:$AS$88</formula1>
    </dataValidation>
    <dataValidation type="list" allowBlank="1" showInputMessage="1" showErrorMessage="1" imeMode="off" sqref="U8:U81">
      <formula1>$AQ$94:$AV$94</formula1>
    </dataValidation>
    <dataValidation type="list" allowBlank="1" showInputMessage="1" showErrorMessage="1" imeMode="off" sqref="V8:V81">
      <formula1>$AQ$97:$AV$97</formula1>
    </dataValidation>
    <dataValidation allowBlank="1" showInputMessage="1" showErrorMessage="1" imeMode="hiragana" sqref="AG8:AG81 I8:J81"/>
    <dataValidation allowBlank="1" showInputMessage="1" showErrorMessage="1" imeMode="halfKatakana" sqref="K8:L81 Z7:AF7"/>
    <dataValidation allowBlank="1" showInputMessage="1" showErrorMessage="1" imeMode="off" sqref="Z6:AF6 O10:O81 W8:X81 N8:N81"/>
    <dataValidation allowBlank="1" showInputMessage="1" imeMode="off" sqref="AG6:AI6"/>
    <dataValidation allowBlank="1" showInputMessage="1" showErrorMessage="1" imeMode="off" sqref="AG10:AI81"/>
    <dataValidation type="list" allowBlank="1" showInputMessage="1" showErrorMessage="1" sqref="T80:T81">
      <formula1>$AQ$109:$AQ$111</formula1>
    </dataValidation>
    <dataValidation type="list" allowBlank="1" showInputMessage="1" showErrorMessage="1" sqref="S8:S81">
      <formula1>"選手登録"</formula1>
    </dataValidation>
    <dataValidation type="list" allowBlank="1" showInputMessage="1" showErrorMessage="1" sqref="T8:T79">
      <formula1>$AQ$109:$AQ$114</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53" r:id="rId1"/>
  <headerFooter>
    <oddHeader>&amp;L&amp;"ＭＳ ゴシック,標準"&amp;12&amp;D &amp;T&amp;R&amp;"ＭＳ ゴシック,標準"&amp;12&lt; &amp;P/&amp;N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X38"/>
  <sheetViews>
    <sheetView view="pageBreakPreview" zoomScale="90" zoomScaleNormal="70" zoomScaleSheetLayoutView="90" workbookViewId="0" topLeftCell="B3">
      <selection activeCell="B3" sqref="B3"/>
    </sheetView>
  </sheetViews>
  <sheetFormatPr defaultColWidth="9.140625" defaultRowHeight="15"/>
  <cols>
    <col min="1" max="1" width="8.140625" style="129" hidden="1" customWidth="1"/>
    <col min="2" max="2" width="50.00390625" style="129" customWidth="1"/>
    <col min="3" max="3" width="15.57421875" style="129" customWidth="1"/>
    <col min="4" max="4" width="15.57421875" style="129" hidden="1" customWidth="1"/>
    <col min="5" max="5" width="5.57421875" style="129" hidden="1" customWidth="1"/>
    <col min="6" max="6" width="5.57421875" style="129" customWidth="1"/>
    <col min="7" max="7" width="10.57421875" style="129" customWidth="1"/>
    <col min="8" max="13" width="18.57421875" style="129" customWidth="1"/>
    <col min="14" max="17" width="8.57421875" style="129" hidden="1" customWidth="1"/>
    <col min="18" max="26" width="15.57421875" style="129" hidden="1" customWidth="1"/>
    <col min="27" max="16384" width="9.00390625" style="129" customWidth="1"/>
  </cols>
  <sheetData>
    <row r="1" spans="1:24" s="78" customFormat="1" ht="24" customHeight="1" hidden="1">
      <c r="A1" s="82" t="s">
        <v>42</v>
      </c>
      <c r="B1" s="81" t="s">
        <v>182</v>
      </c>
      <c r="C1" s="82" t="s">
        <v>42</v>
      </c>
      <c r="D1" s="82" t="s">
        <v>42</v>
      </c>
      <c r="E1" s="82" t="s">
        <v>42</v>
      </c>
      <c r="F1" s="81" t="s">
        <v>182</v>
      </c>
      <c r="G1" s="81" t="s">
        <v>182</v>
      </c>
      <c r="H1" s="81" t="s">
        <v>182</v>
      </c>
      <c r="I1" s="81" t="s">
        <v>182</v>
      </c>
      <c r="J1" s="81" t="s">
        <v>182</v>
      </c>
      <c r="K1" s="81" t="s">
        <v>182</v>
      </c>
      <c r="L1" s="81" t="s">
        <v>182</v>
      </c>
      <c r="M1" s="81" t="s">
        <v>182</v>
      </c>
      <c r="N1" s="81" t="s">
        <v>43</v>
      </c>
      <c r="O1" s="81" t="s">
        <v>43</v>
      </c>
      <c r="P1" s="81" t="s">
        <v>43</v>
      </c>
      <c r="Q1" s="82" t="s">
        <v>42</v>
      </c>
      <c r="R1" s="82" t="s">
        <v>42</v>
      </c>
      <c r="S1" s="82" t="s">
        <v>42</v>
      </c>
      <c r="T1" s="82" t="s">
        <v>42</v>
      </c>
      <c r="U1" s="82" t="s">
        <v>42</v>
      </c>
      <c r="V1" s="82" t="s">
        <v>42</v>
      </c>
      <c r="W1" s="82" t="s">
        <v>42</v>
      </c>
      <c r="X1" s="82" t="s">
        <v>42</v>
      </c>
    </row>
    <row r="2" spans="1:24" s="100" customFormat="1" ht="24" customHeight="1" hidden="1">
      <c r="A2" s="100" t="s">
        <v>540</v>
      </c>
      <c r="B2" s="101" t="s">
        <v>544</v>
      </c>
      <c r="C2" s="100" t="s">
        <v>545</v>
      </c>
      <c r="D2" s="100" t="s">
        <v>546</v>
      </c>
      <c r="E2" s="100" t="s">
        <v>547</v>
      </c>
      <c r="F2" s="101" t="s">
        <v>548</v>
      </c>
      <c r="G2" s="101" t="s">
        <v>549</v>
      </c>
      <c r="H2" s="101" t="s">
        <v>550</v>
      </c>
      <c r="I2" s="101" t="s">
        <v>551</v>
      </c>
      <c r="J2" s="101" t="s">
        <v>552</v>
      </c>
      <c r="K2" s="101" t="s">
        <v>553</v>
      </c>
      <c r="L2" s="101" t="s">
        <v>554</v>
      </c>
      <c r="M2" s="101" t="s">
        <v>555</v>
      </c>
      <c r="N2" s="101" t="s">
        <v>556</v>
      </c>
      <c r="O2" s="101" t="s">
        <v>557</v>
      </c>
      <c r="P2" s="101" t="s">
        <v>558</v>
      </c>
      <c r="Q2" s="100" t="s">
        <v>559</v>
      </c>
      <c r="R2" s="100" t="s">
        <v>560</v>
      </c>
      <c r="S2" s="100" t="s">
        <v>561</v>
      </c>
      <c r="T2" s="100" t="s">
        <v>562</v>
      </c>
      <c r="U2" s="100" t="s">
        <v>563</v>
      </c>
      <c r="V2" s="100" t="s">
        <v>564</v>
      </c>
      <c r="W2" s="100" t="s">
        <v>565</v>
      </c>
      <c r="X2" s="100" t="s">
        <v>566</v>
      </c>
    </row>
    <row r="3" spans="2:13" ht="24" customHeight="1">
      <c r="B3" s="130" t="s">
        <v>446</v>
      </c>
      <c r="I3" s="294"/>
      <c r="J3" s="294"/>
      <c r="K3" s="555"/>
      <c r="L3" s="553">
        <f>IF('様式 A-3'!$AL$1="","",'様式 A-3'!$AL$1)</f>
      </c>
      <c r="M3" s="131" t="s">
        <v>447</v>
      </c>
    </row>
    <row r="4" spans="2:17" ht="24" customHeight="1">
      <c r="B4" s="132" t="str">
        <f>'様式 A-3'!AV71</f>
        <v>第38回全日本学生ライフセービング選手権大会</v>
      </c>
      <c r="K4" s="555"/>
      <c r="L4" s="554"/>
      <c r="M4" s="131" t="s">
        <v>188</v>
      </c>
      <c r="Q4" s="49" t="s">
        <v>393</v>
      </c>
    </row>
    <row r="5" spans="9:17" ht="24" customHeight="1">
      <c r="I5" s="287" t="s">
        <v>780</v>
      </c>
      <c r="J5" s="164">
        <f>'様式 A-3'!AH7</f>
        <v>0</v>
      </c>
      <c r="Q5" s="150" t="s">
        <v>392</v>
      </c>
    </row>
    <row r="6" spans="9:17" ht="24" customHeight="1">
      <c r="I6" s="287" t="s">
        <v>781</v>
      </c>
      <c r="J6" s="164">
        <f>'様式 A-3'!AH8</f>
        <v>0</v>
      </c>
      <c r="K6" s="163" t="s">
        <v>448</v>
      </c>
      <c r="M6" s="164">
        <f>'様式 A-3'!AM7</f>
        <v>0</v>
      </c>
      <c r="Q6" s="150"/>
    </row>
    <row r="7" ht="24" customHeight="1">
      <c r="Q7" s="150"/>
    </row>
    <row r="8" spans="7:17" ht="24" customHeight="1">
      <c r="G8" s="169"/>
      <c r="H8" s="170" t="s">
        <v>778</v>
      </c>
      <c r="I8" s="170" t="s">
        <v>779</v>
      </c>
      <c r="J8" s="170" t="s">
        <v>778</v>
      </c>
      <c r="K8" s="170" t="s">
        <v>778</v>
      </c>
      <c r="L8" s="313" t="s">
        <v>789</v>
      </c>
      <c r="M8" s="171"/>
      <c r="Q8" s="151" t="s">
        <v>392</v>
      </c>
    </row>
    <row r="9" spans="1:13" ht="39.75" customHeight="1">
      <c r="A9" s="133" t="s">
        <v>286</v>
      </c>
      <c r="B9" s="134" t="s">
        <v>20</v>
      </c>
      <c r="C9" s="98" t="s">
        <v>589</v>
      </c>
      <c r="D9" s="99" t="s">
        <v>585</v>
      </c>
      <c r="E9" s="133"/>
      <c r="F9" s="135" t="s">
        <v>176</v>
      </c>
      <c r="G9" s="56" t="s">
        <v>241</v>
      </c>
      <c r="H9" s="167" t="s">
        <v>276</v>
      </c>
      <c r="I9" s="167" t="s">
        <v>278</v>
      </c>
      <c r="J9" s="167" t="s">
        <v>575</v>
      </c>
      <c r="K9" s="167" t="s">
        <v>574</v>
      </c>
      <c r="L9" s="312" t="s">
        <v>788</v>
      </c>
      <c r="M9" s="144"/>
    </row>
    <row r="10" spans="1:13" ht="24" customHeight="1">
      <c r="A10" s="137">
        <f>IF('様式 A-3'!$AL$1="","",'様式 A-3'!$AL$1)</f>
      </c>
      <c r="B10" s="285">
        <f>IF('様式 WA-3（事務局作業用）'!$B$6="","",'様式 WA-3（事務局作業用）'!$B$6)</f>
        <v>0</v>
      </c>
      <c r="C10" s="138">
        <f>'様式 A-3'!$D$8</f>
        <v>0</v>
      </c>
      <c r="D10" s="138" t="e">
        <f>'様式 WA-3（事務局作業用）'!$D$6</f>
        <v>#N/A</v>
      </c>
      <c r="E10" s="137">
        <f>LEFT('様式 A-3'!$AG$7,1)</f>
      </c>
      <c r="F10" s="283">
        <v>1</v>
      </c>
      <c r="G10" s="283" t="s">
        <v>22</v>
      </c>
      <c r="H10" s="284"/>
      <c r="I10" s="284"/>
      <c r="J10" s="284"/>
      <c r="K10" s="284"/>
      <c r="L10" s="284"/>
      <c r="M10" s="144"/>
    </row>
    <row r="11" spans="1:13" ht="24" customHeight="1">
      <c r="A11" s="137">
        <f>IF('様式 A-3'!$AL$1="","",'様式 A-3'!$AL$1)</f>
      </c>
      <c r="B11" s="285">
        <f>IF('様式 WA-3（事務局作業用）'!$B$6="","",'様式 WA-3（事務局作業用）'!$B$6)</f>
        <v>0</v>
      </c>
      <c r="C11" s="138">
        <f>'様式 A-3'!$D$8</f>
        <v>0</v>
      </c>
      <c r="D11" s="138" t="e">
        <f>'様式 WA-3（事務局作業用）'!$D$6</f>
        <v>#N/A</v>
      </c>
      <c r="E11" s="137">
        <f>LEFT('様式 A-3'!$AG$7,1)</f>
      </c>
      <c r="F11" s="283">
        <v>2</v>
      </c>
      <c r="G11" s="283" t="s">
        <v>32</v>
      </c>
      <c r="H11" s="284"/>
      <c r="I11" s="284"/>
      <c r="J11" s="284"/>
      <c r="K11" s="284"/>
      <c r="L11" s="284"/>
      <c r="M11" s="144"/>
    </row>
    <row r="12" spans="1:13" ht="24" customHeight="1" hidden="1">
      <c r="A12" s="137">
        <f>IF('様式 A-3'!$AL$1="","",'様式 A-3'!$AL$1)</f>
      </c>
      <c r="B12" s="143">
        <f>IF('様式 WA-3（事務局作業用）'!$B$6="","",'様式 WA-3（事務局作業用）'!$B$6)</f>
        <v>0</v>
      </c>
      <c r="C12" s="195">
        <f>'様式 A-3'!$D$8</f>
        <v>0</v>
      </c>
      <c r="D12" s="195" t="e">
        <f>'様式 WA-3（事務局作業用）'!$D$6</f>
        <v>#N/A</v>
      </c>
      <c r="E12" s="137">
        <f>LEFT('様式 A-3'!$AG$7,1)</f>
      </c>
      <c r="F12" s="144">
        <v>3</v>
      </c>
      <c r="G12" s="144" t="s">
        <v>65</v>
      </c>
      <c r="H12" s="144"/>
      <c r="I12" s="144"/>
      <c r="J12" s="144"/>
      <c r="K12" s="144"/>
      <c r="L12" s="144"/>
      <c r="M12" s="144"/>
    </row>
    <row r="13" ht="24" customHeight="1"/>
    <row r="14" ht="24" customHeight="1">
      <c r="Q14" s="119" t="s">
        <v>84</v>
      </c>
    </row>
    <row r="15" spans="17:18" ht="24" customHeight="1">
      <c r="Q15" s="129" t="s">
        <v>283</v>
      </c>
      <c r="R15" s="80" t="s">
        <v>396</v>
      </c>
    </row>
    <row r="16" ht="24" customHeight="1">
      <c r="R16" s="122" t="s">
        <v>289</v>
      </c>
    </row>
    <row r="17" ht="24" customHeight="1"/>
    <row r="18" spans="17:20" ht="24" customHeight="1">
      <c r="Q18" s="129" t="s">
        <v>283</v>
      </c>
      <c r="R18" s="80" t="s">
        <v>87</v>
      </c>
      <c r="S18" s="65"/>
      <c r="T18" s="65"/>
    </row>
    <row r="19" spans="18:20" ht="24" customHeight="1">
      <c r="R19" s="262">
        <v>1</v>
      </c>
      <c r="S19" s="262"/>
      <c r="T19" s="262"/>
    </row>
    <row r="20" ht="24" customHeight="1"/>
    <row r="21" spans="17:18" ht="24" customHeight="1">
      <c r="Q21" s="129" t="s">
        <v>283</v>
      </c>
      <c r="R21" s="129" t="s">
        <v>280</v>
      </c>
    </row>
    <row r="22" ht="24" customHeight="1">
      <c r="R22" s="122" t="s">
        <v>452</v>
      </c>
    </row>
    <row r="23" ht="24" customHeight="1"/>
    <row r="24" ht="24" customHeight="1">
      <c r="R24" s="145" t="s">
        <v>279</v>
      </c>
    </row>
    <row r="25" spans="18:24" ht="24" customHeight="1">
      <c r="R25" s="134" t="s">
        <v>20</v>
      </c>
      <c r="S25" s="135" t="s">
        <v>176</v>
      </c>
      <c r="T25" s="56" t="s">
        <v>241</v>
      </c>
      <c r="U25" s="136" t="s">
        <v>284</v>
      </c>
      <c r="V25" s="136" t="s">
        <v>285</v>
      </c>
      <c r="W25" s="136" t="s">
        <v>276</v>
      </c>
      <c r="X25" s="136"/>
    </row>
    <row r="26" spans="18:24" ht="24" customHeight="1">
      <c r="R26" s="138" t="s">
        <v>281</v>
      </c>
      <c r="S26" s="137">
        <v>1</v>
      </c>
      <c r="T26" s="139" t="s">
        <v>22</v>
      </c>
      <c r="U26" s="138"/>
      <c r="V26" s="143"/>
      <c r="W26" s="143"/>
      <c r="X26" s="143"/>
    </row>
    <row r="27" spans="18:24" ht="24" customHeight="1">
      <c r="R27" s="138" t="s">
        <v>281</v>
      </c>
      <c r="S27" s="137">
        <v>2</v>
      </c>
      <c r="T27" s="140" t="s">
        <v>32</v>
      </c>
      <c r="U27" s="143"/>
      <c r="V27" s="138"/>
      <c r="W27" s="143"/>
      <c r="X27" s="143"/>
    </row>
    <row r="28" spans="18:24" ht="24" customHeight="1">
      <c r="R28" s="138" t="s">
        <v>281</v>
      </c>
      <c r="S28" s="137">
        <v>3</v>
      </c>
      <c r="T28" s="141" t="s">
        <v>65</v>
      </c>
      <c r="U28" s="143"/>
      <c r="V28" s="143"/>
      <c r="W28" s="138"/>
      <c r="X28" s="143"/>
    </row>
    <row r="29" ht="24" customHeight="1"/>
    <row r="30" ht="24" customHeight="1">
      <c r="R30" s="145" t="s">
        <v>282</v>
      </c>
    </row>
    <row r="31" spans="18:24" ht="24" customHeight="1">
      <c r="R31" s="134" t="s">
        <v>20</v>
      </c>
      <c r="S31" s="135" t="s">
        <v>176</v>
      </c>
      <c r="T31" s="56" t="s">
        <v>241</v>
      </c>
      <c r="U31" s="136" t="s">
        <v>276</v>
      </c>
      <c r="V31" s="136" t="s">
        <v>278</v>
      </c>
      <c r="W31" s="136" t="s">
        <v>277</v>
      </c>
      <c r="X31" s="136"/>
    </row>
    <row r="32" spans="18:24" ht="24" customHeight="1">
      <c r="R32" s="143" t="s">
        <v>281</v>
      </c>
      <c r="S32" s="144">
        <v>1</v>
      </c>
      <c r="T32" s="144" t="s">
        <v>22</v>
      </c>
      <c r="U32" s="143"/>
      <c r="V32" s="143"/>
      <c r="W32" s="143"/>
      <c r="X32" s="143"/>
    </row>
    <row r="33" spans="18:24" ht="24" customHeight="1">
      <c r="R33" s="143" t="s">
        <v>281</v>
      </c>
      <c r="S33" s="144">
        <v>2</v>
      </c>
      <c r="T33" s="144" t="s">
        <v>32</v>
      </c>
      <c r="U33" s="143"/>
      <c r="V33" s="143"/>
      <c r="W33" s="143"/>
      <c r="X33" s="143"/>
    </row>
    <row r="34" spans="18:24" ht="24" customHeight="1">
      <c r="R34" s="138" t="s">
        <v>281</v>
      </c>
      <c r="S34" s="137">
        <v>3</v>
      </c>
      <c r="T34" s="141" t="s">
        <v>65</v>
      </c>
      <c r="U34" s="138"/>
      <c r="V34" s="138"/>
      <c r="W34" s="138"/>
      <c r="X34" s="143"/>
    </row>
    <row r="35" ht="24" customHeight="1"/>
    <row r="36" spans="17:19" ht="24" customHeight="1">
      <c r="Q36" s="80" t="s">
        <v>580</v>
      </c>
      <c r="R36" s="286" t="s">
        <v>22</v>
      </c>
      <c r="S36" s="138">
        <f>SUM(H10:L10)</f>
        <v>0</v>
      </c>
    </row>
    <row r="37" spans="18:19" ht="24" customHeight="1">
      <c r="R37" s="286" t="s">
        <v>32</v>
      </c>
      <c r="S37" s="138">
        <f>SUM(H11:L11)</f>
        <v>0</v>
      </c>
    </row>
    <row r="38" spans="18:19" ht="24" customHeight="1">
      <c r="R38" s="286" t="s">
        <v>695</v>
      </c>
      <c r="S38" s="138">
        <f>SUM(S36:S37)</f>
        <v>0</v>
      </c>
    </row>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sheetData>
  <sheetProtection password="E856" sheet="1"/>
  <mergeCells count="2">
    <mergeCell ref="L3:L4"/>
    <mergeCell ref="K3:K4"/>
  </mergeCells>
  <dataValidations count="5">
    <dataValidation allowBlank="1" showInputMessage="1" showErrorMessage="1" imeMode="off" sqref="M9:M12"/>
    <dataValidation type="list" allowBlank="1" showDropDown="1" showInputMessage="1" showErrorMessage="1" imeMode="off" sqref="H12:L12">
      <formula1>$R$19:$T$19</formula1>
    </dataValidation>
    <dataValidation allowBlank="1" showInputMessage="1" showErrorMessage="1" imeMode="halfKatakana" sqref="H9:L9"/>
    <dataValidation allowBlank="1" showInputMessage="1" showErrorMessage="1" imeMode="off" sqref="H8:M8"/>
    <dataValidation type="list" allowBlank="1" showInputMessage="1" showErrorMessage="1" sqref="H10:L11">
      <formula1>"1"</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3"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dimension ref="A1:CY154"/>
  <sheetViews>
    <sheetView zoomScale="90" zoomScaleNormal="90" zoomScalePageLayoutView="0" workbookViewId="0" topLeftCell="A1">
      <selection activeCell="A1" sqref="A1:J1"/>
    </sheetView>
  </sheetViews>
  <sheetFormatPr defaultColWidth="9.140625" defaultRowHeight="15"/>
  <cols>
    <col min="1" max="1" width="10.57421875" style="1" customWidth="1"/>
    <col min="2" max="4" width="40.57421875" style="1" hidden="1" customWidth="1"/>
    <col min="5" max="8" width="16.57421875" style="1" hidden="1" customWidth="1"/>
    <col min="9" max="62" width="10.57421875" style="1" hidden="1" customWidth="1"/>
    <col min="63" max="63" width="13.57421875" style="1" hidden="1" customWidth="1"/>
    <col min="64" max="68" width="10.57421875" style="1" hidden="1" customWidth="1"/>
    <col min="69" max="69" width="13.57421875" style="1" hidden="1" customWidth="1"/>
    <col min="70" max="105" width="10.57421875" style="1" hidden="1" customWidth="1"/>
    <col min="106" max="106" width="10.57421875" style="1" customWidth="1"/>
    <col min="107" max="16384" width="9.00390625" style="1" customWidth="1"/>
  </cols>
  <sheetData>
    <row r="1" spans="1:103" ht="20.25" customHeight="1">
      <c r="A1" s="2" t="s">
        <v>453</v>
      </c>
      <c r="B1" s="2" t="s">
        <v>454</v>
      </c>
      <c r="C1" s="2" t="s">
        <v>455</v>
      </c>
      <c r="D1" s="2"/>
      <c r="E1" s="2" t="s">
        <v>456</v>
      </c>
      <c r="F1" s="2" t="s">
        <v>457</v>
      </c>
      <c r="G1" s="2" t="s">
        <v>458</v>
      </c>
      <c r="H1" s="2" t="s">
        <v>458</v>
      </c>
      <c r="I1" s="2" t="s">
        <v>459</v>
      </c>
      <c r="J1" s="2" t="s">
        <v>460</v>
      </c>
      <c r="K1" s="2" t="s">
        <v>461</v>
      </c>
      <c r="L1" s="2" t="s">
        <v>462</v>
      </c>
      <c r="M1" s="2" t="s">
        <v>463</v>
      </c>
      <c r="N1" s="2" t="s">
        <v>464</v>
      </c>
      <c r="O1" s="2" t="s">
        <v>465</v>
      </c>
      <c r="P1" s="2" t="s">
        <v>466</v>
      </c>
      <c r="Q1" s="2" t="s">
        <v>467</v>
      </c>
      <c r="R1" s="2" t="s">
        <v>468</v>
      </c>
      <c r="S1" s="2" t="s">
        <v>469</v>
      </c>
      <c r="T1" s="2" t="s">
        <v>470</v>
      </c>
      <c r="U1" s="2" t="s">
        <v>471</v>
      </c>
      <c r="V1" s="2" t="s">
        <v>472</v>
      </c>
      <c r="W1" s="2" t="s">
        <v>473</v>
      </c>
      <c r="X1" s="2" t="s">
        <v>474</v>
      </c>
      <c r="Y1" s="2" t="s">
        <v>475</v>
      </c>
      <c r="Z1" s="2" t="s">
        <v>476</v>
      </c>
      <c r="AA1" s="2" t="s">
        <v>477</v>
      </c>
      <c r="AB1" s="2" t="s">
        <v>478</v>
      </c>
      <c r="AC1" s="2" t="s">
        <v>479</v>
      </c>
      <c r="AD1" s="2" t="s">
        <v>480</v>
      </c>
      <c r="AE1" s="2" t="s">
        <v>481</v>
      </c>
      <c r="AF1" s="2" t="s">
        <v>482</v>
      </c>
      <c r="AG1" s="2" t="s">
        <v>483</v>
      </c>
      <c r="AH1" s="2" t="s">
        <v>484</v>
      </c>
      <c r="AI1" s="2" t="s">
        <v>485</v>
      </c>
      <c r="AJ1" s="2" t="s">
        <v>486</v>
      </c>
      <c r="AK1" s="2" t="s">
        <v>487</v>
      </c>
      <c r="AL1" s="2" t="s">
        <v>488</v>
      </c>
      <c r="AM1" s="2" t="s">
        <v>489</v>
      </c>
      <c r="AN1" s="2" t="s">
        <v>490</v>
      </c>
      <c r="AO1" s="2" t="s">
        <v>491</v>
      </c>
      <c r="AP1" s="2" t="s">
        <v>492</v>
      </c>
      <c r="AQ1" s="2" t="s">
        <v>493</v>
      </c>
      <c r="AR1" s="2" t="s">
        <v>494</v>
      </c>
      <c r="AS1" s="2" t="s">
        <v>495</v>
      </c>
      <c r="AT1" s="2" t="s">
        <v>496</v>
      </c>
      <c r="AU1" s="2" t="s">
        <v>497</v>
      </c>
      <c r="AV1" s="2" t="s">
        <v>498</v>
      </c>
      <c r="AW1" s="2" t="s">
        <v>499</v>
      </c>
      <c r="AX1" s="2" t="s">
        <v>500</v>
      </c>
      <c r="AY1" s="2" t="s">
        <v>501</v>
      </c>
      <c r="AZ1" s="2" t="s">
        <v>502</v>
      </c>
      <c r="BA1" s="2" t="s">
        <v>503</v>
      </c>
      <c r="BB1" s="2" t="s">
        <v>504</v>
      </c>
      <c r="BC1" s="2" t="s">
        <v>505</v>
      </c>
      <c r="BD1" s="2" t="s">
        <v>506</v>
      </c>
      <c r="BE1" s="2" t="s">
        <v>507</v>
      </c>
      <c r="BF1" s="2" t="s">
        <v>508</v>
      </c>
      <c r="BG1" s="2" t="s">
        <v>509</v>
      </c>
      <c r="BH1" s="2" t="s">
        <v>510</v>
      </c>
      <c r="BI1" s="2" t="s">
        <v>511</v>
      </c>
      <c r="BJ1" s="2" t="s">
        <v>512</v>
      </c>
      <c r="BK1" s="2" t="s">
        <v>513</v>
      </c>
      <c r="BL1" s="2" t="s">
        <v>514</v>
      </c>
      <c r="BM1" s="2" t="s">
        <v>515</v>
      </c>
      <c r="BN1" s="2" t="s">
        <v>516</v>
      </c>
      <c r="BO1" s="2" t="s">
        <v>517</v>
      </c>
      <c r="BP1" s="2" t="s">
        <v>518</v>
      </c>
      <c r="BQ1" s="2" t="s">
        <v>513</v>
      </c>
      <c r="BR1" s="2" t="s">
        <v>514</v>
      </c>
      <c r="BS1" s="2" t="s">
        <v>515</v>
      </c>
      <c r="BT1" s="2" t="s">
        <v>516</v>
      </c>
      <c r="BU1" s="2" t="s">
        <v>517</v>
      </c>
      <c r="BV1" s="2" t="s">
        <v>518</v>
      </c>
      <c r="BW1" s="2" t="s">
        <v>519</v>
      </c>
      <c r="BX1" s="2" t="s">
        <v>520</v>
      </c>
      <c r="BY1" s="2" t="s">
        <v>521</v>
      </c>
      <c r="BZ1" s="2" t="s">
        <v>522</v>
      </c>
      <c r="CA1" s="2" t="s">
        <v>523</v>
      </c>
      <c r="CB1" s="2"/>
      <c r="CC1" s="2" t="s">
        <v>524</v>
      </c>
      <c r="CD1" s="2" t="s">
        <v>525</v>
      </c>
      <c r="CE1" s="2"/>
      <c r="CF1" s="2" t="s">
        <v>526</v>
      </c>
      <c r="CG1" s="2" t="s">
        <v>527</v>
      </c>
      <c r="CH1" s="2" t="s">
        <v>528</v>
      </c>
      <c r="CI1" s="2"/>
      <c r="CJ1" s="2" t="s">
        <v>529</v>
      </c>
      <c r="CK1" s="2" t="s">
        <v>530</v>
      </c>
      <c r="CL1" s="2"/>
      <c r="CM1" s="2" t="s">
        <v>531</v>
      </c>
      <c r="CN1" s="2" t="s">
        <v>532</v>
      </c>
      <c r="CO1" s="2" t="s">
        <v>533</v>
      </c>
      <c r="CP1" s="2" t="s">
        <v>534</v>
      </c>
      <c r="CQ1" s="2" t="s">
        <v>535</v>
      </c>
      <c r="CR1" s="2" t="s">
        <v>535</v>
      </c>
      <c r="CS1" s="2" t="s">
        <v>536</v>
      </c>
      <c r="CT1" s="2" t="s">
        <v>537</v>
      </c>
      <c r="CU1" s="2" t="s">
        <v>538</v>
      </c>
      <c r="CV1" s="2" t="s">
        <v>539</v>
      </c>
      <c r="CW1" s="2" t="s">
        <v>539</v>
      </c>
      <c r="CX1" s="2"/>
      <c r="CY1" s="2"/>
    </row>
    <row r="2" spans="1:103" s="86" customFormat="1" ht="20.25" customHeight="1">
      <c r="A2" s="87" t="s">
        <v>292</v>
      </c>
      <c r="B2" s="87" t="s">
        <v>58</v>
      </c>
      <c r="C2" s="87" t="s">
        <v>58</v>
      </c>
      <c r="D2" s="87"/>
      <c r="E2" s="87" t="s">
        <v>59</v>
      </c>
      <c r="F2" s="87" t="s">
        <v>59</v>
      </c>
      <c r="G2" s="87" t="s">
        <v>60</v>
      </c>
      <c r="H2" s="87" t="s">
        <v>60</v>
      </c>
      <c r="I2" s="87" t="s">
        <v>62</v>
      </c>
      <c r="J2" s="87" t="s">
        <v>62</v>
      </c>
      <c r="K2" s="87" t="s">
        <v>62</v>
      </c>
      <c r="L2" s="87" t="s">
        <v>62</v>
      </c>
      <c r="M2" s="87" t="s">
        <v>62</v>
      </c>
      <c r="N2" s="87" t="s">
        <v>62</v>
      </c>
      <c r="O2" s="87" t="s">
        <v>62</v>
      </c>
      <c r="P2" s="87" t="s">
        <v>449</v>
      </c>
      <c r="Q2" s="87" t="s">
        <v>449</v>
      </c>
      <c r="R2" s="87" t="s">
        <v>449</v>
      </c>
      <c r="S2" s="87" t="s">
        <v>449</v>
      </c>
      <c r="T2" s="87" t="s">
        <v>449</v>
      </c>
      <c r="U2" s="87" t="s">
        <v>449</v>
      </c>
      <c r="V2" s="87" t="s">
        <v>449</v>
      </c>
      <c r="W2" s="87" t="s">
        <v>61</v>
      </c>
      <c r="X2" s="87" t="s">
        <v>61</v>
      </c>
      <c r="Y2" s="87" t="s">
        <v>61</v>
      </c>
      <c r="Z2" s="87" t="s">
        <v>61</v>
      </c>
      <c r="AA2" s="87" t="s">
        <v>61</v>
      </c>
      <c r="AB2" s="87" t="s">
        <v>61</v>
      </c>
      <c r="AC2" s="87" t="s">
        <v>61</v>
      </c>
      <c r="AD2" s="87" t="s">
        <v>61</v>
      </c>
      <c r="AE2" s="87" t="s">
        <v>62</v>
      </c>
      <c r="AF2" s="87" t="s">
        <v>62</v>
      </c>
      <c r="AG2" s="87" t="s">
        <v>62</v>
      </c>
      <c r="AH2" s="87" t="s">
        <v>62</v>
      </c>
      <c r="AI2" s="87" t="s">
        <v>62</v>
      </c>
      <c r="AJ2" s="87" t="s">
        <v>62</v>
      </c>
      <c r="AK2" s="87" t="s">
        <v>62</v>
      </c>
      <c r="AL2" s="87" t="s">
        <v>272</v>
      </c>
      <c r="AM2" s="87" t="s">
        <v>272</v>
      </c>
      <c r="AN2" s="87" t="s">
        <v>272</v>
      </c>
      <c r="AO2" s="87" t="s">
        <v>272</v>
      </c>
      <c r="AP2" s="87" t="s">
        <v>272</v>
      </c>
      <c r="AQ2" s="87" t="s">
        <v>272</v>
      </c>
      <c r="AR2" s="87" t="s">
        <v>272</v>
      </c>
      <c r="AS2" s="87" t="s">
        <v>272</v>
      </c>
      <c r="AT2" s="87" t="s">
        <v>272</v>
      </c>
      <c r="AU2" s="87" t="s">
        <v>272</v>
      </c>
      <c r="AV2" s="87" t="s">
        <v>272</v>
      </c>
      <c r="AW2" s="87" t="s">
        <v>272</v>
      </c>
      <c r="AX2" s="87" t="s">
        <v>272</v>
      </c>
      <c r="AY2" s="87" t="s">
        <v>272</v>
      </c>
      <c r="AZ2" s="87" t="s">
        <v>292</v>
      </c>
      <c r="BA2" s="87" t="s">
        <v>292</v>
      </c>
      <c r="BB2" s="87" t="s">
        <v>292</v>
      </c>
      <c r="BC2" s="87" t="s">
        <v>292</v>
      </c>
      <c r="BD2" s="87" t="s">
        <v>292</v>
      </c>
      <c r="BE2" s="87" t="s">
        <v>63</v>
      </c>
      <c r="BF2" s="87" t="s">
        <v>63</v>
      </c>
      <c r="BG2" s="87" t="s">
        <v>63</v>
      </c>
      <c r="BH2" s="87" t="s">
        <v>63</v>
      </c>
      <c r="BI2" s="87" t="s">
        <v>63</v>
      </c>
      <c r="BJ2" s="87" t="s">
        <v>63</v>
      </c>
      <c r="BK2" s="87" t="s">
        <v>64</v>
      </c>
      <c r="BL2" s="87" t="s">
        <v>64</v>
      </c>
      <c r="BM2" s="87" t="s">
        <v>64</v>
      </c>
      <c r="BN2" s="87" t="s">
        <v>64</v>
      </c>
      <c r="BO2" s="87" t="s">
        <v>64</v>
      </c>
      <c r="BP2" s="87" t="s">
        <v>64</v>
      </c>
      <c r="BQ2" s="87" t="s">
        <v>64</v>
      </c>
      <c r="BR2" s="87" t="s">
        <v>64</v>
      </c>
      <c r="BS2" s="87" t="s">
        <v>64</v>
      </c>
      <c r="BT2" s="87" t="s">
        <v>64</v>
      </c>
      <c r="BU2" s="87" t="s">
        <v>64</v>
      </c>
      <c r="BV2" s="87" t="s">
        <v>64</v>
      </c>
      <c r="BW2" s="87" t="s">
        <v>262</v>
      </c>
      <c r="BX2" s="87" t="s">
        <v>262</v>
      </c>
      <c r="BY2" s="87" t="s">
        <v>264</v>
      </c>
      <c r="BZ2" s="87" t="s">
        <v>183</v>
      </c>
      <c r="CA2" s="87" t="s">
        <v>184</v>
      </c>
      <c r="CB2" s="87"/>
      <c r="CC2" s="87" t="s">
        <v>185</v>
      </c>
      <c r="CD2" s="87" t="s">
        <v>186</v>
      </c>
      <c r="CE2" s="87"/>
      <c r="CF2" s="87" t="s">
        <v>187</v>
      </c>
      <c r="CG2" s="87" t="s">
        <v>199</v>
      </c>
      <c r="CH2" s="87" t="s">
        <v>200</v>
      </c>
      <c r="CI2" s="87"/>
      <c r="CJ2" s="87" t="s">
        <v>201</v>
      </c>
      <c r="CK2" s="87" t="s">
        <v>202</v>
      </c>
      <c r="CL2" s="87"/>
      <c r="CM2" s="87" t="s">
        <v>203</v>
      </c>
      <c r="CN2" s="87" t="s">
        <v>567</v>
      </c>
      <c r="CO2" s="87" t="s">
        <v>541</v>
      </c>
      <c r="CP2" s="87" t="s">
        <v>542</v>
      </c>
      <c r="CQ2" s="87" t="s">
        <v>543</v>
      </c>
      <c r="CR2" s="87" t="s">
        <v>543</v>
      </c>
      <c r="CS2" s="87" t="s">
        <v>567</v>
      </c>
      <c r="CT2" s="87" t="s">
        <v>541</v>
      </c>
      <c r="CU2" s="87" t="s">
        <v>542</v>
      </c>
      <c r="CV2" s="87" t="s">
        <v>543</v>
      </c>
      <c r="CW2" s="87" t="s">
        <v>543</v>
      </c>
      <c r="CX2" s="87"/>
      <c r="CY2" s="87"/>
    </row>
    <row r="3" spans="2:97" s="116" customFormat="1" ht="20.25" customHeight="1">
      <c r="B3" s="116" t="s">
        <v>195</v>
      </c>
      <c r="E3" s="116" t="s">
        <v>220</v>
      </c>
      <c r="G3" s="116" t="s">
        <v>451</v>
      </c>
      <c r="H3" s="116" t="s">
        <v>451</v>
      </c>
      <c r="I3" s="116" t="s">
        <v>425</v>
      </c>
      <c r="N3" s="158"/>
      <c r="O3" s="158"/>
      <c r="P3" s="116" t="s">
        <v>426</v>
      </c>
      <c r="W3" s="116" t="s">
        <v>191</v>
      </c>
      <c r="AE3" s="116" t="s">
        <v>223</v>
      </c>
      <c r="AL3" s="116" t="s">
        <v>231</v>
      </c>
      <c r="BE3" s="116" t="s">
        <v>194</v>
      </c>
      <c r="BK3" s="116" t="s">
        <v>269</v>
      </c>
      <c r="BQ3" s="116" t="s">
        <v>269</v>
      </c>
      <c r="BW3" s="116" t="s">
        <v>270</v>
      </c>
      <c r="BY3" s="116" t="s">
        <v>271</v>
      </c>
      <c r="BZ3" s="116" t="s">
        <v>267</v>
      </c>
      <c r="CG3" s="116" t="s">
        <v>268</v>
      </c>
      <c r="CN3" s="116" t="s">
        <v>403</v>
      </c>
      <c r="CS3" s="116" t="s">
        <v>404</v>
      </c>
    </row>
    <row r="4" spans="1:103" ht="9.75" customHeight="1">
      <c r="A4" s="2"/>
      <c r="B4" s="2"/>
      <c r="C4" s="2"/>
      <c r="D4" s="2"/>
      <c r="E4" s="2"/>
      <c r="F4" s="2"/>
      <c r="G4" s="2"/>
      <c r="H4" s="2"/>
      <c r="I4" s="2"/>
      <c r="J4" s="2"/>
      <c r="K4" s="2"/>
      <c r="L4" s="2"/>
      <c r="M4" s="2"/>
      <c r="N4" s="159"/>
      <c r="O4" s="159"/>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1" ht="30" customHeight="1">
      <c r="A5" s="43" t="s">
        <v>398</v>
      </c>
      <c r="B5" s="36" t="s">
        <v>82</v>
      </c>
      <c r="C5" s="165" t="s">
        <v>782</v>
      </c>
      <c r="D5" s="165" t="s">
        <v>586</v>
      </c>
      <c r="E5" s="37" t="str">
        <f>IF('様式 A-3'!AW84="","",'様式 A-3'!AW84)</f>
        <v>男子チーム</v>
      </c>
      <c r="F5" s="37" t="str">
        <f>IF('様式 A-3'!AW85="","",'様式 A-3'!AW85)</f>
        <v>女子チーム</v>
      </c>
      <c r="G5" s="38" t="s">
        <v>450</v>
      </c>
      <c r="H5" s="38" t="s">
        <v>794</v>
      </c>
      <c r="I5" s="160" t="s">
        <v>427</v>
      </c>
      <c r="J5" s="160" t="s">
        <v>428</v>
      </c>
      <c r="K5" s="160" t="s">
        <v>429</v>
      </c>
      <c r="L5" s="160" t="s">
        <v>430</v>
      </c>
      <c r="M5" s="160" t="s">
        <v>431</v>
      </c>
      <c r="N5" s="161" t="s">
        <v>432</v>
      </c>
      <c r="O5" s="161" t="s">
        <v>433</v>
      </c>
      <c r="P5" s="162" t="s">
        <v>434</v>
      </c>
      <c r="Q5" s="162" t="s">
        <v>435</v>
      </c>
      <c r="R5" s="162" t="s">
        <v>436</v>
      </c>
      <c r="S5" s="162" t="s">
        <v>437</v>
      </c>
      <c r="T5" s="162" t="s">
        <v>438</v>
      </c>
      <c r="U5" s="162" t="s">
        <v>439</v>
      </c>
      <c r="V5" s="162" t="s">
        <v>440</v>
      </c>
      <c r="W5" s="39" t="s">
        <v>424</v>
      </c>
      <c r="X5" s="39" t="s">
        <v>8</v>
      </c>
      <c r="Y5" s="39" t="s">
        <v>27</v>
      </c>
      <c r="Z5" s="39" t="s">
        <v>13</v>
      </c>
      <c r="AA5" s="39" t="s">
        <v>9</v>
      </c>
      <c r="AB5" s="39" t="s">
        <v>10</v>
      </c>
      <c r="AC5" s="39" t="s">
        <v>11</v>
      </c>
      <c r="AD5" s="39" t="s">
        <v>12</v>
      </c>
      <c r="AE5" s="114" t="s">
        <v>224</v>
      </c>
      <c r="AF5" s="114" t="s">
        <v>225</v>
      </c>
      <c r="AG5" s="114" t="s">
        <v>226</v>
      </c>
      <c r="AH5" s="114" t="s">
        <v>227</v>
      </c>
      <c r="AI5" s="114" t="s">
        <v>228</v>
      </c>
      <c r="AJ5" s="114" t="s">
        <v>229</v>
      </c>
      <c r="AK5" s="114" t="s">
        <v>230</v>
      </c>
      <c r="AL5" s="40" t="str">
        <f>IF('様式 A-3'!$R25="","",'様式 A-3'!$R25&amp;"男子")</f>
        <v>選手登録男子</v>
      </c>
      <c r="AM5" s="40" t="str">
        <f>IF('様式 A-3'!$R25="","",'様式 A-3'!$R25&amp;"女子")</f>
        <v>選手登録女子</v>
      </c>
      <c r="AN5" s="37" t="str">
        <f>IF('様式 A-3'!$R25="","",'様式 A-3'!$R25&amp;"・計")</f>
        <v>選手登録・計</v>
      </c>
      <c r="AO5" s="40"/>
      <c r="AP5" s="40"/>
      <c r="AQ5" s="37"/>
      <c r="AR5" s="40"/>
      <c r="AS5" s="40"/>
      <c r="AT5" s="37"/>
      <c r="AU5" s="40" t="s">
        <v>783</v>
      </c>
      <c r="AV5" s="40" t="s">
        <v>784</v>
      </c>
      <c r="AW5" s="37" t="s">
        <v>626</v>
      </c>
      <c r="AX5" s="37"/>
      <c r="AY5" s="36" t="s">
        <v>28</v>
      </c>
      <c r="AZ5" s="117" t="s">
        <v>198</v>
      </c>
      <c r="BA5" s="117" t="s">
        <v>192</v>
      </c>
      <c r="BB5" s="115" t="s">
        <v>193</v>
      </c>
      <c r="BC5" s="117" t="s">
        <v>197</v>
      </c>
      <c r="BD5" s="117" t="s">
        <v>196</v>
      </c>
      <c r="BE5" s="37">
        <f>IF('様式 A-3'!Z26="","",'様式 A-3'!Z26)</f>
      </c>
      <c r="BF5" s="37">
        <f>IF('様式 A-3'!AB26="","",'様式 A-3'!AB26)</f>
      </c>
      <c r="BG5" s="37">
        <f>IF('様式 A-3'!AD26="","",'様式 A-3'!AD26)</f>
      </c>
      <c r="BH5" s="37">
        <f>IF('様式 A-3'!AF26="","",'様式 A-3'!AF26)</f>
      </c>
      <c r="BI5" s="37">
        <f>IF('様式 A-3'!AH26="","",'様式 A-3'!AH26)</f>
      </c>
      <c r="BJ5" s="37">
        <f>IF('様式 A-3'!AJ26="","",'様式 A-3'!AJ26)</f>
      </c>
      <c r="BK5" s="229" t="s">
        <v>620</v>
      </c>
      <c r="BL5" s="41" t="s">
        <v>99</v>
      </c>
      <c r="BM5" s="41" t="s">
        <v>100</v>
      </c>
      <c r="BN5" s="41" t="s">
        <v>101</v>
      </c>
      <c r="BO5" s="41" t="s">
        <v>102</v>
      </c>
      <c r="BP5" s="41" t="s">
        <v>103</v>
      </c>
      <c r="BQ5" s="229" t="s">
        <v>621</v>
      </c>
      <c r="BR5" s="41" t="s">
        <v>99</v>
      </c>
      <c r="BS5" s="41" t="s">
        <v>100</v>
      </c>
      <c r="BT5" s="41" t="s">
        <v>101</v>
      </c>
      <c r="BU5" s="41" t="s">
        <v>102</v>
      </c>
      <c r="BV5" s="41" t="s">
        <v>103</v>
      </c>
      <c r="BW5" s="42"/>
      <c r="BX5" s="42"/>
      <c r="BY5" s="118"/>
      <c r="BZ5" s="76" t="str">
        <f>IF('様式 B-1'!Z7="","",'様式 B-1'!Z7)</f>
        <v>ｻｰﾌﾚｰｽ</v>
      </c>
      <c r="CA5" s="76" t="str">
        <f>IF('様式 B-1'!AA7="","",'様式 B-1'!AA7)</f>
        <v>ｻｰﾌｽｷｰﾚｰｽ</v>
      </c>
      <c r="CB5" s="76" t="str">
        <f>IF('様式 B-1'!AB7="","",'様式 B-1'!AB7)</f>
        <v>ﾎﾞｰﾄﾞﾚｰｽ</v>
      </c>
      <c r="CC5" s="76" t="str">
        <f>IF('様式 B-1'!AC7="","",'様式 B-1'!AC7)</f>
        <v>ｵｰｼｬﾝﾏﾝ</v>
      </c>
      <c r="CD5" s="76" t="str">
        <f>IF('様式 B-1'!AD7="","",'様式 B-1'!AD7)</f>
        <v>ﾋﾞｰﾁﾌﾗｯｸﾞｽ</v>
      </c>
      <c r="CE5" s="76" t="str">
        <f>IF('様式 B-1'!AE7="","",'様式 B-1'!AE7)</f>
        <v>ﾋﾞｰﾁｽﾌﾟﾘﾝﾄ</v>
      </c>
      <c r="CF5" s="76" t="str">
        <f>IF('様式 B-1'!AF7="","",'様式 B-1'!AF7)</f>
        <v>ﾋﾞｰﾁﾗﾝ(2km)</v>
      </c>
      <c r="CG5" s="77" t="str">
        <f>IF('様式 B-2'!Z7="","",'様式 B-2'!Z7)</f>
        <v>ｻｰﾌﾚｰｽ</v>
      </c>
      <c r="CH5" s="77" t="str">
        <f>IF('様式 B-2'!AA7="","",'様式 B-2'!AA7)</f>
        <v>ｻｰﾌｽｷｰﾚｰｽ</v>
      </c>
      <c r="CI5" s="77" t="str">
        <f>IF('様式 B-2'!AB7="","",'様式 B-2'!AB7)</f>
        <v>ﾎﾞｰﾄﾞﾚｰｽ</v>
      </c>
      <c r="CJ5" s="77" t="str">
        <f>IF('様式 B-2'!AC7="","",'様式 B-2'!AC7)</f>
        <v>ｵｰｼｬﾝｳｰﾏﾝ</v>
      </c>
      <c r="CK5" s="77" t="str">
        <f>IF('様式 B-2'!AD7="","",'様式 B-2'!AD7)</f>
        <v>ﾋﾞｰﾁﾌﾗｯｸﾞｽ</v>
      </c>
      <c r="CL5" s="77" t="str">
        <f>IF('様式 B-2'!AE7="","",'様式 B-2'!AE7)</f>
        <v>ﾋﾞｰﾁｽﾌﾟﾘﾝﾄ</v>
      </c>
      <c r="CM5" s="77" t="str">
        <f>IF('様式 B-2'!AF7="","",'様式 B-2'!AF7)</f>
        <v>ﾋﾞｰﾁﾗﾝ(2km)</v>
      </c>
      <c r="CN5" s="76" t="str">
        <f>IF('様式 C-3'!H9="","",'様式 C-3'!H9)</f>
        <v>ﾚｽｷｭｰﾁｭｰﾌﾞﾚｽｷｭｰ</v>
      </c>
      <c r="CO5" s="76" t="str">
        <f>IF('様式 C-3'!I9="","",'様式 C-3'!I9)</f>
        <v>ﾎﾞｰﾄﾞﾚｽｷｭｰ</v>
      </c>
      <c r="CP5" s="76" t="str">
        <f>IF('様式 C-3'!J9="","",'様式 C-3'!J9)</f>
        <v>ｵｰｼｬﾝﾏﾝﾘﾚｰ
ｵｰｼｬﾝｳｰﾏﾝﾘﾚｰ</v>
      </c>
      <c r="CQ5" s="76" t="str">
        <f>IF('様式 C-3'!K9="","",'様式 C-3'!K9)</f>
        <v>ﾋﾞｰﾁﾘﾚｰ</v>
      </c>
      <c r="CR5" s="76" t="str">
        <f>IF('様式 C-3'!L9="","",'様式 C-3'!L9)</f>
        <v>3×1kmﾋﾞｰﾁﾗﾝﾘﾚｰ</v>
      </c>
      <c r="CS5" s="77" t="str">
        <f>IF('様式 C-3'!H9="","",'様式 C-3'!H9)</f>
        <v>ﾚｽｷｭｰﾁｭｰﾌﾞﾚｽｷｭｰ</v>
      </c>
      <c r="CT5" s="77" t="str">
        <f>IF('様式 C-3'!I9="","",'様式 C-3'!I9)</f>
        <v>ﾎﾞｰﾄﾞﾚｽｷｭｰ</v>
      </c>
      <c r="CU5" s="77" t="str">
        <f>IF('様式 C-3'!J9="","",'様式 C-3'!J9)</f>
        <v>ｵｰｼｬﾝﾏﾝﾘﾚｰ
ｵｰｼｬﾝｳｰﾏﾝﾘﾚｰ</v>
      </c>
      <c r="CV5" s="77" t="str">
        <f>IF('様式 C-3'!K9="","",'様式 C-3'!K9)</f>
        <v>ﾋﾞｰﾁﾘﾚｰ</v>
      </c>
      <c r="CW5" s="77" t="str">
        <f>IF('様式 C-3'!L9="","",'様式 C-3'!L9)</f>
        <v>3×1kmﾋﾞｰﾁﾗﾝﾘﾚｰ</v>
      </c>
    </row>
    <row r="6" spans="1:101" s="3" customFormat="1" ht="24.75" customHeight="1">
      <c r="A6" s="182">
        <f>IF('様式 A-3'!$AL$1="","",'様式 A-3'!$AL$1)</f>
      </c>
      <c r="B6" s="3">
        <f>'様式 A-3'!D7</f>
        <v>0</v>
      </c>
      <c r="C6" s="85">
        <f>ASC('様式 A-3'!D8)</f>
      </c>
      <c r="D6" s="85" t="e">
        <f>VLOOKUP(B6,B13:C154,2,FALSE)</f>
        <v>#N/A</v>
      </c>
      <c r="E6" s="3">
        <f>IF('様式 A-3'!AH7="","",'様式 A-3'!AH7)</f>
      </c>
      <c r="F6" s="3">
        <f>IF('様式 A-3'!AH8="","",'様式 A-3'!AH8)</f>
      </c>
      <c r="G6" s="3">
        <f>IF('様式 A-3'!AM7="","",'様式 A-3'!AM7)</f>
      </c>
      <c r="H6" s="319" t="str">
        <f>'様式 A-3'!AM9&amp;"-"&amp;'様式 A-3'!AP9</f>
        <v>-</v>
      </c>
      <c r="I6" s="3">
        <f>IF('様式 A-3'!$AH$7="○参加あり",TRIM('様式 A-3'!C19&amp;"　"&amp;'様式 A-3'!F19),"")</f>
      </c>
      <c r="J6" s="3">
        <f>IF('様式 A-3'!$AH$7="○参加あり",ASC(TRIM('様式 A-3'!K19&amp;" "&amp;'様式 A-3'!O19)),"")</f>
      </c>
      <c r="K6" s="3">
        <f>IF('様式 A-3'!$AH$7="○参加あり",'様式 A-3'!U19,"")</f>
      </c>
      <c r="L6" s="3">
        <f>IF('様式 A-3'!$AH$7="○参加あり",'様式 A-3'!D20,"")</f>
      </c>
      <c r="M6" s="3">
        <f>IF('様式 A-3'!$AH$7="○参加あり",'様式 A-3'!G20,"")</f>
      </c>
      <c r="N6" s="3">
        <f>IF('様式 A-3'!$AH$7="○参加あり",'様式 A-3'!C21,"")</f>
      </c>
      <c r="O6" s="3">
        <f>IF('様式 A-3'!$AH$7="○参加あり",'様式 A-3'!I21,"")</f>
      </c>
      <c r="P6" s="3">
        <f>IF('様式 A-3'!$AH$8="○参加あり",TRIM('様式 A-3'!Y19)&amp;"　"&amp;'様式 A-3'!AB19,"")</f>
      </c>
      <c r="Q6" s="3">
        <f>IF('様式 A-3'!$AH$8="○参加あり",ASC(TRIM('様式 A-3'!AG19&amp;" "&amp;'様式 A-3'!AK19)),"")</f>
      </c>
      <c r="R6" s="3">
        <f>IF('様式 A-3'!$AH$8="○参加あり",'様式 A-3'!AQ19,"")</f>
      </c>
      <c r="S6" s="3">
        <f>IF('様式 A-3'!$AH$8="○参加あり",'様式 A-3'!Z20,"")</f>
      </c>
      <c r="T6" s="3">
        <f>IF('様式 A-3'!$AH$8="○参加あり",'様式 A-3'!AC20,"")</f>
      </c>
      <c r="U6" s="3">
        <f>IF('様式 A-3'!$AH$8="○参加あり",'様式 A-3'!Y21,"")</f>
      </c>
      <c r="V6" s="3">
        <f>IF('様式 A-3'!$AH$8="○参加あり",'様式 A-3'!AE21,"")</f>
      </c>
      <c r="W6" s="3">
        <f>'様式 A-3'!C13</f>
        <v>0</v>
      </c>
      <c r="X6" s="3">
        <f>TRIM('様式 A-3'!C14&amp;"　"&amp;'様式 A-3'!F14)</f>
      </c>
      <c r="Y6" s="3">
        <f>ASC(TRIM('様式 A-3'!K14&amp;" "&amp;'様式 A-3'!O14))</f>
      </c>
      <c r="Z6" s="3">
        <f>'様式 A-3'!U14</f>
        <v>0</v>
      </c>
      <c r="AA6" s="3">
        <f>'様式 A-3'!D15</f>
        <v>0</v>
      </c>
      <c r="AB6" s="3">
        <f>'様式 A-3'!G15</f>
        <v>0</v>
      </c>
      <c r="AC6" s="33">
        <f>'様式 A-3'!C16</f>
        <v>0</v>
      </c>
      <c r="AD6" s="33">
        <f>'様式 A-3'!I16</f>
        <v>0</v>
      </c>
      <c r="AE6" s="3">
        <f>IF('様式 A-3'!Y13="",X6,TRIM('様式 A-3'!Y13)&amp;"　"&amp;'様式 A-3'!AB13)</f>
      </c>
      <c r="AF6" s="3">
        <f>IF('様式 A-3'!AG13="",Y6,ASC(TRIM('様式 A-3'!AG13&amp;" "&amp;'様式 A-3'!AK13)))</f>
      </c>
      <c r="AG6" s="3">
        <f>IF('様式 A-3'!AQ13="",Z6,'様式 A-3'!AQ13)</f>
        <v>0</v>
      </c>
      <c r="AH6" s="3">
        <f>IF('様式 A-3'!Z14="",AA6,'様式 A-3'!Z14)</f>
        <v>0</v>
      </c>
      <c r="AI6" s="3">
        <f>IF('様式 A-3'!AC14="",AB6,'様式 A-3'!AC14)</f>
        <v>0</v>
      </c>
      <c r="AJ6" s="3">
        <f>IF('様式 A-3'!Y15="",AC6,'様式 A-3'!Y15)</f>
        <v>0</v>
      </c>
      <c r="AK6" s="3">
        <f>IF('様式 A-3'!AE15="",AD6,'様式 A-3'!AE15)</f>
        <v>0</v>
      </c>
      <c r="AL6" s="3">
        <f>'様式 A-3'!T25</f>
        <v>0</v>
      </c>
      <c r="AM6" s="3">
        <f>'様式 A-3'!V25</f>
        <v>0</v>
      </c>
      <c r="AN6" s="3">
        <f>SUM(AL6:AM6)</f>
        <v>0</v>
      </c>
      <c r="AU6" s="34">
        <f>'様式 A-3'!L25</f>
        <v>0</v>
      </c>
      <c r="AV6" s="34">
        <f>'様式 A-3'!L26</f>
        <v>0</v>
      </c>
      <c r="AW6" s="34">
        <f>'様式 A-3'!L27</f>
        <v>0</v>
      </c>
      <c r="AX6" s="35"/>
      <c r="AY6" s="34">
        <f>SUM(AU6:AW6)</f>
        <v>0</v>
      </c>
      <c r="AZ6" s="34"/>
      <c r="BA6" s="34"/>
      <c r="BB6" s="34"/>
      <c r="BC6" s="34"/>
      <c r="BD6" s="34"/>
      <c r="BK6" s="3">
        <f>'様式 A-3'!E34</f>
        <v>0</v>
      </c>
      <c r="BL6" s="3">
        <f>IF('様式 A-3'!J34="","",'様式 A-3'!J34&amp;"　"&amp;'様式 A-3'!M34)</f>
      </c>
      <c r="BM6" s="3">
        <f>IF('様式 A-3'!Q34="","",'様式 A-3'!Q34&amp;"　"&amp;'様式 A-3'!T34)</f>
      </c>
      <c r="BN6" s="3">
        <f>IF('様式 A-3'!X34="","",'様式 A-3'!X34&amp;"　"&amp;'様式 A-3'!AA34)</f>
      </c>
      <c r="BO6" s="3">
        <f>IF('様式 A-3'!AE34="","",'様式 A-3'!AE34&amp;"　"&amp;'様式 A-3'!AH34)</f>
      </c>
      <c r="BP6" s="3">
        <f>IF('様式 A-3'!AL34="","",'様式 A-3'!AL34&amp;"　"&amp;'様式 A-3'!AO34)</f>
      </c>
      <c r="BQ6" s="3">
        <f>'様式 A-3'!E37</f>
        <v>0</v>
      </c>
      <c r="BR6" s="3">
        <f>IF('様式 A-3'!J37="","",'様式 A-3'!J37&amp;"　"&amp;'様式 A-3'!M37)</f>
      </c>
      <c r="BS6" s="3">
        <f>IF('様式 A-3'!Q37="","",'様式 A-3'!Q37&amp;"　"&amp;'様式 A-3'!T37)</f>
      </c>
      <c r="BT6" s="3">
        <f>IF('様式 A-3'!X37="","",'様式 A-3'!X37&amp;"　"&amp;'様式 A-3'!AA37)</f>
      </c>
      <c r="BU6" s="3">
        <f>IF('様式 A-3'!AE37="","",'様式 A-3'!AE37&amp;"　"&amp;'様式 A-3'!AH37)</f>
      </c>
      <c r="BV6" s="3">
        <f>IF('様式 A-3'!AL37="","",'様式 A-3'!AL37&amp;"　"&amp;'様式 A-3'!AO37)</f>
      </c>
      <c r="BZ6" s="35">
        <f>'様式 B-1'!Z84</f>
        <v>0</v>
      </c>
      <c r="CA6" s="35">
        <f>'様式 B-1'!AA84</f>
        <v>0</v>
      </c>
      <c r="CB6" s="35">
        <f>'様式 B-1'!AB84</f>
        <v>0</v>
      </c>
      <c r="CC6" s="35">
        <f>'様式 B-1'!AC84</f>
        <v>0</v>
      </c>
      <c r="CD6" s="35">
        <f>'様式 B-1'!AD84</f>
        <v>0</v>
      </c>
      <c r="CE6" s="35">
        <f>'様式 B-1'!AE84</f>
        <v>0</v>
      </c>
      <c r="CF6" s="35">
        <f>'様式 B-1'!AF84</f>
        <v>0</v>
      </c>
      <c r="CG6" s="35">
        <f>'様式 B-2'!Z83</f>
        <v>0</v>
      </c>
      <c r="CH6" s="35">
        <f>'様式 B-2'!AA83</f>
        <v>0</v>
      </c>
      <c r="CI6" s="35">
        <f>'様式 B-2'!AB83</f>
        <v>0</v>
      </c>
      <c r="CJ6" s="35">
        <f>'様式 B-2'!AC83</f>
        <v>0</v>
      </c>
      <c r="CK6" s="35">
        <f>'様式 B-2'!AD83</f>
        <v>0</v>
      </c>
      <c r="CL6" s="35">
        <f>'様式 B-2'!AE83</f>
        <v>0</v>
      </c>
      <c r="CM6" s="35">
        <f>'様式 B-2'!AF83</f>
        <v>0</v>
      </c>
      <c r="CN6" s="35">
        <f>'様式 C-3'!H10</f>
        <v>0</v>
      </c>
      <c r="CO6" s="35">
        <f>'様式 C-3'!I10</f>
        <v>0</v>
      </c>
      <c r="CP6" s="35">
        <f>'様式 C-3'!J10</f>
        <v>0</v>
      </c>
      <c r="CQ6" s="35">
        <f>'様式 C-3'!K10</f>
        <v>0</v>
      </c>
      <c r="CR6" s="35">
        <f>'様式 C-3'!L10</f>
        <v>0</v>
      </c>
      <c r="CS6" s="35">
        <f>'様式 C-3'!H11</f>
        <v>0</v>
      </c>
      <c r="CT6" s="35">
        <f>'様式 C-3'!I11</f>
        <v>0</v>
      </c>
      <c r="CU6" s="35">
        <f>'様式 C-3'!J11</f>
        <v>0</v>
      </c>
      <c r="CV6" s="35">
        <f>'様式 C-3'!K11</f>
        <v>0</v>
      </c>
      <c r="CW6" s="35">
        <f>'様式 C-3'!L11</f>
        <v>0</v>
      </c>
    </row>
    <row r="7" ht="20.25" customHeight="1"/>
    <row r="8" ht="20.25" customHeight="1"/>
    <row r="9" ht="20.25" customHeight="1"/>
    <row r="10" ht="20.25" customHeight="1">
      <c r="A10" s="3"/>
    </row>
    <row r="11" ht="20.25" customHeight="1"/>
    <row r="12" spans="2:3" ht="20.25" customHeight="1">
      <c r="B12" s="194" t="s">
        <v>587</v>
      </c>
      <c r="C12" s="194" t="s">
        <v>587</v>
      </c>
    </row>
    <row r="13" spans="2:3" ht="20.25" customHeight="1">
      <c r="B13" s="1" t="s">
        <v>637</v>
      </c>
      <c r="C13" s="3"/>
    </row>
    <row r="14" spans="2:3" ht="20.25" customHeight="1">
      <c r="B14" s="1" t="s">
        <v>638</v>
      </c>
      <c r="C14" s="3"/>
    </row>
    <row r="15" spans="2:3" ht="20.25" customHeight="1">
      <c r="B15" s="1" t="s">
        <v>639</v>
      </c>
      <c r="C15" s="3"/>
    </row>
    <row r="16" spans="2:3" ht="20.25" customHeight="1">
      <c r="B16" s="1" t="s">
        <v>640</v>
      </c>
      <c r="C16" s="3"/>
    </row>
    <row r="17" spans="2:3" ht="20.25" customHeight="1">
      <c r="B17" s="1" t="s">
        <v>641</v>
      </c>
      <c r="C17" s="3"/>
    </row>
    <row r="18" spans="2:3" ht="20.25" customHeight="1">
      <c r="B18" s="1" t="s">
        <v>642</v>
      </c>
      <c r="C18" s="3"/>
    </row>
    <row r="19" spans="2:3" ht="20.25" customHeight="1">
      <c r="B19" s="1" t="s">
        <v>643</v>
      </c>
      <c r="C19" s="3"/>
    </row>
    <row r="20" spans="2:3" ht="20.25" customHeight="1">
      <c r="B20" s="1" t="s">
        <v>644</v>
      </c>
      <c r="C20" s="3"/>
    </row>
    <row r="21" spans="2:3" ht="20.25" customHeight="1">
      <c r="B21" s="1" t="s">
        <v>645</v>
      </c>
      <c r="C21" s="3"/>
    </row>
    <row r="22" spans="2:3" ht="20.25" customHeight="1">
      <c r="B22" s="1" t="s">
        <v>646</v>
      </c>
      <c r="C22" s="3"/>
    </row>
    <row r="23" spans="2:3" ht="20.25" customHeight="1">
      <c r="B23" s="1" t="s">
        <v>647</v>
      </c>
      <c r="C23" s="3"/>
    </row>
    <row r="24" spans="2:3" ht="20.25" customHeight="1">
      <c r="B24" s="1" t="s">
        <v>648</v>
      </c>
      <c r="C24" s="3"/>
    </row>
    <row r="25" spans="2:3" ht="20.25" customHeight="1">
      <c r="B25" s="1" t="s">
        <v>649</v>
      </c>
      <c r="C25" s="3"/>
    </row>
    <row r="26" spans="2:3" ht="20.25" customHeight="1">
      <c r="B26" s="1" t="s">
        <v>650</v>
      </c>
      <c r="C26" s="3"/>
    </row>
    <row r="27" spans="2:3" ht="20.25" customHeight="1">
      <c r="B27" s="1" t="s">
        <v>651</v>
      </c>
      <c r="C27" s="3"/>
    </row>
    <row r="28" spans="2:3" ht="20.25" customHeight="1">
      <c r="B28" s="1" t="s">
        <v>652</v>
      </c>
      <c r="C28" s="3"/>
    </row>
    <row r="29" spans="2:3" ht="20.25" customHeight="1">
      <c r="B29" s="1" t="s">
        <v>653</v>
      </c>
      <c r="C29" s="3"/>
    </row>
    <row r="30" spans="2:3" ht="20.25" customHeight="1">
      <c r="B30" s="1" t="s">
        <v>654</v>
      </c>
      <c r="C30" s="3"/>
    </row>
    <row r="31" spans="2:3" ht="20.25" customHeight="1">
      <c r="B31" s="1" t="s">
        <v>655</v>
      </c>
      <c r="C31" s="3"/>
    </row>
    <row r="32" spans="2:3" ht="20.25" customHeight="1">
      <c r="B32" s="1" t="s">
        <v>656</v>
      </c>
      <c r="C32" s="3"/>
    </row>
    <row r="33" spans="2:3" ht="20.25" customHeight="1">
      <c r="B33" s="1" t="s">
        <v>657</v>
      </c>
      <c r="C33" s="3"/>
    </row>
    <row r="34" spans="2:3" ht="20.25" customHeight="1">
      <c r="B34" s="1" t="s">
        <v>658</v>
      </c>
      <c r="C34" s="3"/>
    </row>
    <row r="35" spans="2:3" ht="20.25" customHeight="1">
      <c r="B35" s="1" t="s">
        <v>659</v>
      </c>
      <c r="C35" s="3"/>
    </row>
    <row r="36" spans="2:3" ht="20.25" customHeight="1">
      <c r="B36" s="1" t="s">
        <v>660</v>
      </c>
      <c r="C36" s="3"/>
    </row>
    <row r="37" spans="2:3" ht="20.25" customHeight="1">
      <c r="B37" s="1" t="s">
        <v>661</v>
      </c>
      <c r="C37" s="3"/>
    </row>
    <row r="38" spans="2:3" ht="20.25" customHeight="1">
      <c r="B38" s="1" t="s">
        <v>662</v>
      </c>
      <c r="C38" s="3"/>
    </row>
    <row r="39" spans="2:3" ht="20.25" customHeight="1">
      <c r="B39" s="1" t="s">
        <v>663</v>
      </c>
      <c r="C39" s="3"/>
    </row>
    <row r="40" spans="2:3" ht="20.25" customHeight="1">
      <c r="B40" s="1" t="s">
        <v>664</v>
      </c>
      <c r="C40" s="3"/>
    </row>
    <row r="41" spans="2:3" ht="20.25" customHeight="1">
      <c r="B41" s="1" t="s">
        <v>665</v>
      </c>
      <c r="C41" s="3"/>
    </row>
    <row r="42" spans="2:3" ht="20.25" customHeight="1">
      <c r="B42" s="1" t="s">
        <v>666</v>
      </c>
      <c r="C42" s="3"/>
    </row>
    <row r="43" spans="2:3" ht="20.25" customHeight="1">
      <c r="B43" s="1" t="s">
        <v>667</v>
      </c>
      <c r="C43" s="3"/>
    </row>
    <row r="44" spans="2:3" ht="20.25" customHeight="1">
      <c r="B44" s="1" t="s">
        <v>668</v>
      </c>
      <c r="C44" s="3"/>
    </row>
    <row r="45" spans="2:3" ht="20.25" customHeight="1">
      <c r="B45" s="1" t="s">
        <v>669</v>
      </c>
      <c r="C45" s="3"/>
    </row>
    <row r="46" spans="2:3" ht="20.25" customHeight="1">
      <c r="B46" s="1" t="s">
        <v>670</v>
      </c>
      <c r="C46" s="3"/>
    </row>
    <row r="47" spans="2:3" ht="20.25" customHeight="1">
      <c r="B47" s="1" t="s">
        <v>671</v>
      </c>
      <c r="C47" s="3"/>
    </row>
    <row r="48" spans="2:3" ht="20.25" customHeight="1">
      <c r="B48" s="1" t="s">
        <v>672</v>
      </c>
      <c r="C48" s="3"/>
    </row>
    <row r="49" spans="2:3" ht="20.25" customHeight="1">
      <c r="B49" s="1" t="s">
        <v>673</v>
      </c>
      <c r="C49" s="3"/>
    </row>
    <row r="50" spans="2:3" ht="20.25" customHeight="1">
      <c r="B50" s="1" t="s">
        <v>674</v>
      </c>
      <c r="C50" s="3"/>
    </row>
    <row r="51" spans="2:3" ht="20.25" customHeight="1">
      <c r="B51" s="1" t="s">
        <v>675</v>
      </c>
      <c r="C51" s="3"/>
    </row>
    <row r="52" spans="2:3" ht="20.25" customHeight="1">
      <c r="B52" s="1" t="s">
        <v>676</v>
      </c>
      <c r="C52" s="3"/>
    </row>
    <row r="53" spans="2:3" ht="20.25" customHeight="1">
      <c r="B53" s="1" t="s">
        <v>677</v>
      </c>
      <c r="C53" s="3"/>
    </row>
    <row r="54" spans="2:3" ht="20.25" customHeight="1">
      <c r="B54" s="1" t="s">
        <v>678</v>
      </c>
      <c r="C54" s="3"/>
    </row>
    <row r="55" spans="2:3" ht="20.25" customHeight="1">
      <c r="B55" s="1" t="s">
        <v>679</v>
      </c>
      <c r="C55" s="3"/>
    </row>
    <row r="56" spans="2:3" ht="20.25" customHeight="1">
      <c r="B56" s="1" t="s">
        <v>680</v>
      </c>
      <c r="C56" s="3"/>
    </row>
    <row r="57" spans="2:3" ht="20.25" customHeight="1">
      <c r="B57" s="1" t="s">
        <v>681</v>
      </c>
      <c r="C57" s="3"/>
    </row>
    <row r="58" spans="2:3" ht="20.25" customHeight="1">
      <c r="B58" s="1" t="s">
        <v>682</v>
      </c>
      <c r="C58" s="3"/>
    </row>
    <row r="59" spans="2:3" ht="20.25" customHeight="1">
      <c r="B59" s="1" t="s">
        <v>683</v>
      </c>
      <c r="C59" s="3"/>
    </row>
    <row r="60" spans="2:3" ht="20.25" customHeight="1">
      <c r="B60" s="1" t="s">
        <v>684</v>
      </c>
      <c r="C60" s="3"/>
    </row>
    <row r="61" spans="2:3" ht="20.25" customHeight="1">
      <c r="B61" s="1" t="s">
        <v>685</v>
      </c>
      <c r="C61" s="3"/>
    </row>
    <row r="62" spans="2:3" ht="20.25" customHeight="1">
      <c r="B62" s="1" t="s">
        <v>686</v>
      </c>
      <c r="C62" s="3"/>
    </row>
    <row r="63" spans="2:3" ht="20.25" customHeight="1">
      <c r="B63" s="1" t="s">
        <v>687</v>
      </c>
      <c r="C63" s="3"/>
    </row>
    <row r="64" spans="2:3" ht="20.25" customHeight="1">
      <c r="B64" s="3"/>
      <c r="C64" s="3"/>
    </row>
    <row r="65" spans="2:3" ht="20.25" customHeight="1">
      <c r="B65" s="3"/>
      <c r="C65" s="3"/>
    </row>
    <row r="66" spans="2:3" ht="20.25" customHeight="1">
      <c r="B66" s="3"/>
      <c r="C66" s="3"/>
    </row>
    <row r="67" spans="2:3" ht="20.25" customHeight="1">
      <c r="B67" s="3"/>
      <c r="C67" s="3"/>
    </row>
    <row r="68" spans="2:3" ht="20.25" customHeight="1">
      <c r="B68" s="3"/>
      <c r="C68" s="3"/>
    </row>
    <row r="69" spans="2:3" ht="20.25" customHeight="1">
      <c r="B69" s="3"/>
      <c r="C69" s="3"/>
    </row>
    <row r="70" spans="2:3" ht="20.25" customHeight="1">
      <c r="B70" s="3"/>
      <c r="C70" s="3"/>
    </row>
    <row r="71" spans="2:3" ht="20.25" customHeight="1">
      <c r="B71" s="3"/>
      <c r="C71" s="3"/>
    </row>
    <row r="72" spans="2:3" ht="20.25" customHeight="1">
      <c r="B72" s="3"/>
      <c r="C72" s="3"/>
    </row>
    <row r="73" spans="2:3" ht="20.25" customHeight="1">
      <c r="B73" s="3"/>
      <c r="C73" s="3"/>
    </row>
    <row r="74" spans="2:3" ht="20.25" customHeight="1">
      <c r="B74" s="3"/>
      <c r="C74" s="3"/>
    </row>
    <row r="75" spans="2:3" ht="20.25" customHeight="1">
      <c r="B75" s="3"/>
      <c r="C75" s="3"/>
    </row>
    <row r="76" spans="2:3" ht="20.25" customHeight="1">
      <c r="B76" s="3"/>
      <c r="C76" s="3"/>
    </row>
    <row r="77" spans="2:3" ht="20.25" customHeight="1">
      <c r="B77" s="3"/>
      <c r="C77" s="3"/>
    </row>
    <row r="78" spans="2:3" ht="20.25" customHeight="1">
      <c r="B78" s="3"/>
      <c r="C78" s="3"/>
    </row>
    <row r="79" spans="2:3" ht="20.25" customHeight="1">
      <c r="B79" s="3"/>
      <c r="C79" s="3"/>
    </row>
    <row r="80" spans="2:3" ht="20.25" customHeight="1">
      <c r="B80" s="3"/>
      <c r="C80" s="3"/>
    </row>
    <row r="81" spans="2:3" ht="13.5">
      <c r="B81" s="3"/>
      <c r="C81" s="3"/>
    </row>
    <row r="82" spans="2:3" ht="13.5">
      <c r="B82" s="3"/>
      <c r="C82" s="3"/>
    </row>
    <row r="83" spans="2:3" ht="13.5">
      <c r="B83" s="3"/>
      <c r="C83" s="3"/>
    </row>
    <row r="84" spans="2:3" ht="13.5">
      <c r="B84" s="3"/>
      <c r="C84" s="3"/>
    </row>
    <row r="85" spans="2:3" ht="13.5">
      <c r="B85" s="3"/>
      <c r="C85" s="3"/>
    </row>
    <row r="86" spans="2:3" ht="13.5">
      <c r="B86" s="3"/>
      <c r="C86" s="3"/>
    </row>
    <row r="87" spans="2:3" ht="13.5">
      <c r="B87" s="3"/>
      <c r="C87" s="3"/>
    </row>
    <row r="88" spans="2:3" ht="13.5">
      <c r="B88" s="3"/>
      <c r="C88" s="3"/>
    </row>
    <row r="89" spans="2:3" ht="13.5">
      <c r="B89" s="3"/>
      <c r="C89" s="3"/>
    </row>
    <row r="90" spans="2:3" ht="13.5">
      <c r="B90" s="3"/>
      <c r="C90" s="3"/>
    </row>
    <row r="91" spans="2:3" ht="13.5">
      <c r="B91" s="3"/>
      <c r="C91" s="3"/>
    </row>
    <row r="92" spans="2:3" ht="13.5">
      <c r="B92" s="3"/>
      <c r="C92" s="3"/>
    </row>
    <row r="93" spans="2:3" ht="13.5">
      <c r="B93" s="3"/>
      <c r="C93" s="3"/>
    </row>
    <row r="94" spans="2:3" ht="13.5">
      <c r="B94" s="3"/>
      <c r="C94" s="3"/>
    </row>
    <row r="95" spans="2:3" ht="13.5">
      <c r="B95" s="3"/>
      <c r="C95" s="3"/>
    </row>
    <row r="96" spans="2:3" ht="13.5">
      <c r="B96" s="3"/>
      <c r="C96" s="3"/>
    </row>
    <row r="97" spans="2:3" ht="13.5">
      <c r="B97" s="3"/>
      <c r="C97" s="3"/>
    </row>
    <row r="98" spans="2:3" ht="13.5">
      <c r="B98" s="3"/>
      <c r="C98" s="3"/>
    </row>
    <row r="99" spans="2:3" ht="13.5">
      <c r="B99" s="3"/>
      <c r="C99" s="3"/>
    </row>
    <row r="100" spans="2:3" ht="13.5">
      <c r="B100" s="3"/>
      <c r="C100" s="3"/>
    </row>
    <row r="101" spans="2:3" ht="13.5">
      <c r="B101" s="3"/>
      <c r="C101" s="3"/>
    </row>
    <row r="102" spans="2:3" ht="13.5">
      <c r="B102" s="3"/>
      <c r="C102" s="3"/>
    </row>
    <row r="103" spans="2:3" ht="13.5">
      <c r="B103" s="3"/>
      <c r="C103" s="3"/>
    </row>
    <row r="104" spans="2:3" ht="13.5">
      <c r="B104" s="3"/>
      <c r="C104" s="3"/>
    </row>
    <row r="105" spans="2:3" ht="13.5">
      <c r="B105" s="3"/>
      <c r="C105" s="3"/>
    </row>
    <row r="106" spans="2:3" ht="13.5">
      <c r="B106" s="3"/>
      <c r="C106" s="3"/>
    </row>
    <row r="107" spans="2:5" ht="13.5">
      <c r="B107" s="3"/>
      <c r="C107" s="3"/>
      <c r="E107" s="1">
        <f aca="true" t="shared" si="0" ref="E107:E141">VLOOKUP(D107,B$1:C$65536,2,FALSE)</f>
      </c>
    </row>
    <row r="108" spans="2:5" ht="13.5">
      <c r="B108" s="3"/>
      <c r="C108" s="3"/>
      <c r="E108" s="1">
        <f t="shared" si="0"/>
      </c>
    </row>
    <row r="109" spans="2:5" ht="13.5">
      <c r="B109" s="3"/>
      <c r="C109" s="3"/>
      <c r="E109" s="1">
        <f t="shared" si="0"/>
      </c>
    </row>
    <row r="110" spans="2:5" ht="13.5">
      <c r="B110" s="3"/>
      <c r="C110" s="3"/>
      <c r="E110" s="1">
        <f t="shared" si="0"/>
      </c>
    </row>
    <row r="111" spans="2:5" ht="13.5">
      <c r="B111" s="3"/>
      <c r="C111" s="3"/>
      <c r="E111" s="1">
        <f t="shared" si="0"/>
      </c>
    </row>
    <row r="112" spans="2:5" ht="13.5">
      <c r="B112" s="3"/>
      <c r="C112" s="3"/>
      <c r="E112" s="1">
        <f t="shared" si="0"/>
      </c>
    </row>
    <row r="113" spans="2:5" ht="13.5">
      <c r="B113" s="3"/>
      <c r="C113" s="3"/>
      <c r="E113" s="1">
        <f t="shared" si="0"/>
      </c>
    </row>
    <row r="114" spans="2:5" ht="13.5">
      <c r="B114" s="3"/>
      <c r="C114" s="3"/>
      <c r="E114" s="1">
        <f t="shared" si="0"/>
      </c>
    </row>
    <row r="115" spans="2:5" ht="13.5">
      <c r="B115" s="3"/>
      <c r="C115" s="3"/>
      <c r="E115" s="1">
        <f t="shared" si="0"/>
      </c>
    </row>
    <row r="116" spans="2:5" ht="13.5">
      <c r="B116" s="3"/>
      <c r="C116" s="3"/>
      <c r="E116" s="1">
        <f t="shared" si="0"/>
      </c>
    </row>
    <row r="117" spans="2:5" ht="13.5">
      <c r="B117" s="3"/>
      <c r="C117" s="3"/>
      <c r="E117" s="1">
        <f t="shared" si="0"/>
      </c>
    </row>
    <row r="118" spans="2:5" ht="13.5">
      <c r="B118" s="3"/>
      <c r="C118" s="3"/>
      <c r="E118" s="1">
        <f t="shared" si="0"/>
      </c>
    </row>
    <row r="119" spans="2:5" ht="13.5">
      <c r="B119" s="3"/>
      <c r="C119" s="3"/>
      <c r="E119" s="1">
        <f t="shared" si="0"/>
      </c>
    </row>
    <row r="120" spans="2:5" ht="13.5">
      <c r="B120" s="3"/>
      <c r="C120" s="3"/>
      <c r="E120" s="1">
        <f t="shared" si="0"/>
      </c>
    </row>
    <row r="121" spans="2:5" ht="13.5">
      <c r="B121" s="3"/>
      <c r="C121" s="3"/>
      <c r="E121" s="1">
        <f t="shared" si="0"/>
      </c>
    </row>
    <row r="122" spans="2:5" ht="13.5">
      <c r="B122" s="3"/>
      <c r="C122" s="3"/>
      <c r="E122" s="1">
        <f t="shared" si="0"/>
      </c>
    </row>
    <row r="123" spans="2:5" ht="13.5">
      <c r="B123" s="3"/>
      <c r="C123" s="3"/>
      <c r="E123" s="1">
        <f t="shared" si="0"/>
      </c>
    </row>
    <row r="124" spans="2:5" ht="13.5">
      <c r="B124" s="3"/>
      <c r="C124" s="3"/>
      <c r="E124" s="1">
        <f t="shared" si="0"/>
      </c>
    </row>
    <row r="125" spans="2:5" ht="13.5">
      <c r="B125" s="3"/>
      <c r="C125" s="3"/>
      <c r="E125" s="1">
        <f t="shared" si="0"/>
      </c>
    </row>
    <row r="126" spans="2:5" ht="13.5">
      <c r="B126" s="3"/>
      <c r="C126" s="3"/>
      <c r="E126" s="1">
        <f t="shared" si="0"/>
      </c>
    </row>
    <row r="127" spans="2:5" ht="13.5">
      <c r="B127" s="3"/>
      <c r="C127" s="3"/>
      <c r="E127" s="1">
        <f t="shared" si="0"/>
      </c>
    </row>
    <row r="128" spans="2:5" ht="13.5">
      <c r="B128" s="3"/>
      <c r="C128" s="3"/>
      <c r="E128" s="1">
        <f t="shared" si="0"/>
      </c>
    </row>
    <row r="129" spans="2:5" ht="13.5">
      <c r="B129" s="3"/>
      <c r="C129" s="3"/>
      <c r="E129" s="1">
        <f t="shared" si="0"/>
      </c>
    </row>
    <row r="130" spans="2:5" ht="13.5">
      <c r="B130" s="3"/>
      <c r="C130" s="3"/>
      <c r="E130" s="1">
        <f t="shared" si="0"/>
      </c>
    </row>
    <row r="131" spans="2:5" ht="13.5">
      <c r="B131" s="3"/>
      <c r="C131" s="3"/>
      <c r="E131" s="1">
        <f t="shared" si="0"/>
      </c>
    </row>
    <row r="132" spans="2:5" ht="13.5">
      <c r="B132" s="3"/>
      <c r="C132" s="3"/>
      <c r="E132" s="1">
        <f t="shared" si="0"/>
      </c>
    </row>
    <row r="133" spans="2:5" ht="13.5">
      <c r="B133" s="3"/>
      <c r="C133" s="3"/>
      <c r="E133" s="1">
        <f t="shared" si="0"/>
      </c>
    </row>
    <row r="134" spans="2:5" ht="13.5">
      <c r="B134" s="3"/>
      <c r="C134" s="3"/>
      <c r="E134" s="1">
        <f t="shared" si="0"/>
      </c>
    </row>
    <row r="135" spans="2:5" ht="13.5">
      <c r="B135" s="3"/>
      <c r="C135" s="3"/>
      <c r="E135" s="1">
        <f t="shared" si="0"/>
      </c>
    </row>
    <row r="136" spans="2:5" ht="13.5">
      <c r="B136" s="3"/>
      <c r="C136" s="3"/>
      <c r="E136" s="1">
        <f t="shared" si="0"/>
      </c>
    </row>
    <row r="137" spans="2:5" ht="13.5">
      <c r="B137" s="3"/>
      <c r="C137" s="3"/>
      <c r="E137" s="1">
        <f t="shared" si="0"/>
      </c>
    </row>
    <row r="138" spans="2:5" ht="13.5">
      <c r="B138" s="3"/>
      <c r="C138" s="3"/>
      <c r="E138" s="1">
        <f t="shared" si="0"/>
      </c>
    </row>
    <row r="139" spans="2:5" ht="13.5">
      <c r="B139" s="3"/>
      <c r="C139" s="3"/>
      <c r="E139" s="1">
        <f t="shared" si="0"/>
      </c>
    </row>
    <row r="140" spans="2:5" ht="13.5">
      <c r="B140" s="3"/>
      <c r="C140" s="3"/>
      <c r="E140" s="1">
        <f t="shared" si="0"/>
      </c>
    </row>
    <row r="141" spans="2:5" ht="13.5">
      <c r="B141" s="3"/>
      <c r="C141" s="3"/>
      <c r="E141" s="1">
        <f t="shared" si="0"/>
      </c>
    </row>
    <row r="142" spans="2:5" ht="13.5">
      <c r="B142" s="3"/>
      <c r="C142" s="3"/>
      <c r="E142" s="1">
        <f aca="true" t="shared" si="1" ref="E142:E154">VLOOKUP(D142,B$1:C$65536,2,FALSE)</f>
      </c>
    </row>
    <row r="143" spans="2:5" ht="13.5">
      <c r="B143" s="3"/>
      <c r="C143" s="3"/>
      <c r="E143" s="1">
        <f t="shared" si="1"/>
      </c>
    </row>
    <row r="144" spans="2:5" ht="13.5">
      <c r="B144" s="3"/>
      <c r="C144" s="3"/>
      <c r="E144" s="1">
        <f t="shared" si="1"/>
      </c>
    </row>
    <row r="145" spans="2:5" ht="13.5">
      <c r="B145" s="3"/>
      <c r="C145" s="3"/>
      <c r="E145" s="1">
        <f t="shared" si="1"/>
      </c>
    </row>
    <row r="146" spans="2:5" ht="13.5">
      <c r="B146" s="3"/>
      <c r="C146" s="3"/>
      <c r="E146" s="1">
        <f t="shared" si="1"/>
      </c>
    </row>
    <row r="147" spans="2:5" ht="13.5">
      <c r="B147" s="3"/>
      <c r="C147" s="3"/>
      <c r="E147" s="1">
        <f t="shared" si="1"/>
      </c>
    </row>
    <row r="148" spans="2:5" ht="13.5">
      <c r="B148" s="3"/>
      <c r="C148" s="3"/>
      <c r="E148" s="1">
        <f t="shared" si="1"/>
      </c>
    </row>
    <row r="149" spans="2:5" ht="13.5">
      <c r="B149" s="3"/>
      <c r="C149" s="3"/>
      <c r="E149" s="1">
        <f t="shared" si="1"/>
      </c>
    </row>
    <row r="150" spans="2:5" ht="13.5">
      <c r="B150" s="3"/>
      <c r="C150" s="3"/>
      <c r="E150" s="1">
        <f t="shared" si="1"/>
      </c>
    </row>
    <row r="151" spans="2:5" ht="13.5">
      <c r="B151" s="3"/>
      <c r="C151" s="3"/>
      <c r="E151" s="1">
        <f t="shared" si="1"/>
      </c>
    </row>
    <row r="152" spans="2:5" ht="13.5">
      <c r="B152" s="3"/>
      <c r="C152" s="3"/>
      <c r="E152" s="1">
        <f t="shared" si="1"/>
      </c>
    </row>
    <row r="153" spans="2:5" ht="13.5">
      <c r="B153" s="3"/>
      <c r="C153" s="3"/>
      <c r="E153" s="1">
        <f t="shared" si="1"/>
      </c>
    </row>
    <row r="154" spans="2:5" ht="13.5">
      <c r="B154" s="3"/>
      <c r="C154" s="3"/>
      <c r="E154" s="1">
        <f t="shared" si="1"/>
      </c>
    </row>
  </sheetData>
  <sheetProtection/>
  <printOptions/>
  <pageMargins left="0.7086614173228347" right="0.7086614173228347" top="0.7480314960629921" bottom="0.7480314960629921" header="0.31496062992125984" footer="0.31496062992125984"/>
  <pageSetup horizontalDpi="600" verticalDpi="600" orientation="landscape" paperSize="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jla006</cp:lastModifiedBy>
  <cp:lastPrinted>2022-07-26T02:20:35Z</cp:lastPrinted>
  <dcterms:created xsi:type="dcterms:W3CDTF">2009-03-14T01:31:31Z</dcterms:created>
  <dcterms:modified xsi:type="dcterms:W3CDTF">2023-07-24T07:21:54Z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