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defaultThemeVersion="124226"/>
  <mc:AlternateContent xmlns:mc="http://schemas.openxmlformats.org/markup-compatibility/2006">
    <mc:Choice Requires="x15">
      <x15ac:absPath xmlns:x15ac="http://schemas.microsoft.com/office/spreadsheetml/2010/11/ac" url="C:\Users\本多 通真\Desktop\JLA\JYMS\"/>
    </mc:Choice>
  </mc:AlternateContent>
  <xr:revisionPtr revIDLastSave="0" documentId="13_ncr:1_{DD42210B-025C-4435-A4D5-734265818C80}" xr6:coauthVersionLast="47" xr6:coauthVersionMax="47" xr10:uidLastSave="{00000000-0000-0000-0000-000000000000}"/>
  <bookViews>
    <workbookView xWindow="-110" yWindow="-110" windowWidth="19420" windowHeight="11500" xr2:uid="{00000000-000D-0000-FFFF-FFFF00000000}"/>
  </bookViews>
  <sheets>
    <sheet name="様式 A-1" sheetId="7" r:id="rId1"/>
    <sheet name="様式 B-1" sheetId="2" r:id="rId2"/>
    <sheet name="様式 B-2" sheetId="3" r:id="rId3"/>
    <sheet name="様式 C-1" sheetId="4" r:id="rId4"/>
    <sheet name="様式 WA-1（集計作業用）" sheetId="5" r:id="rId5"/>
  </sheets>
  <definedNames>
    <definedName name="_xlnm._FilterDatabase" localSheetId="1" hidden="1">'様式 B-1'!$A$7:$BB$129</definedName>
    <definedName name="_xlnm.Print_Area" localSheetId="0">'様式 A-1'!$A$1:$AQ$33</definedName>
    <definedName name="_xlnm.Print_Area" localSheetId="1">'様式 B-1'!$I$3:$AX$130</definedName>
    <definedName name="_xlnm.Print_Area" localSheetId="2">'様式 B-2'!$I$3:$AX$130</definedName>
    <definedName name="_xlnm.Print_Area" localSheetId="3">'様式 C-1'!$B$3:$U$11</definedName>
    <definedName name="_xlnm.Print_Titles" localSheetId="1">'様式 B-1'!$3:$7</definedName>
    <definedName name="_xlnm.Print_Titles" localSheetId="2">'様式 B-2'!$3:$7</definedName>
  </definedNames>
  <calcPr calcId="181029"/>
</workbook>
</file>

<file path=xl/calcChain.xml><?xml version="1.0" encoding="utf-8"?>
<calcChain xmlns="http://schemas.openxmlformats.org/spreadsheetml/2006/main">
  <c r="AO131" i="3" l="1"/>
  <c r="AP131" i="3"/>
  <c r="AQ131" i="3"/>
  <c r="AR131" i="3"/>
  <c r="AS131" i="3"/>
  <c r="DP6" i="5" s="1"/>
  <c r="AT131" i="3"/>
  <c r="DQ6" i="5" s="1"/>
  <c r="AU131" i="3"/>
  <c r="DR6" i="5" s="1"/>
  <c r="AV131" i="3"/>
  <c r="DS6" i="5" s="1"/>
  <c r="AO131" i="2"/>
  <c r="CN6" i="5" s="1"/>
  <c r="AP131" i="2"/>
  <c r="AQ131" i="2"/>
  <c r="CP6" i="5" s="1"/>
  <c r="AR131" i="2"/>
  <c r="CQ6" i="5" s="1"/>
  <c r="AS131" i="2"/>
  <c r="CR6" i="5" s="1"/>
  <c r="AT131" i="2"/>
  <c r="CS6" i="5" s="1"/>
  <c r="AU131" i="2"/>
  <c r="CT6" i="5" s="1"/>
  <c r="AV131" i="2"/>
  <c r="CU6" i="5" s="1"/>
  <c r="T136" i="2"/>
  <c r="T136" i="3"/>
  <c r="T135" i="3"/>
  <c r="T133" i="3"/>
  <c r="T134" i="3"/>
  <c r="T132" i="3"/>
  <c r="T131" i="3"/>
  <c r="P132" i="3"/>
  <c r="P133" i="3"/>
  <c r="P134" i="3"/>
  <c r="P135" i="3"/>
  <c r="P136" i="3"/>
  <c r="P131" i="3"/>
  <c r="T135" i="2"/>
  <c r="T134" i="2"/>
  <c r="T133" i="2"/>
  <c r="T132" i="2"/>
  <c r="T131" i="2"/>
  <c r="P132" i="2"/>
  <c r="P133" i="2"/>
  <c r="P134" i="2"/>
  <c r="P135" i="2"/>
  <c r="P136" i="2"/>
  <c r="P131" i="2"/>
  <c r="AZ10" i="3"/>
  <c r="BB10" i="3" s="1"/>
  <c r="AK19" i="7"/>
  <c r="AI19" i="7"/>
  <c r="AK18" i="7"/>
  <c r="AI18" i="7"/>
  <c r="AK17" i="7"/>
  <c r="AI17" i="7"/>
  <c r="U14" i="4"/>
  <c r="AI20" i="7" s="1"/>
  <c r="Q14" i="4"/>
  <c r="Q13" i="4"/>
  <c r="N14" i="4"/>
  <c r="N13" i="4"/>
  <c r="K14" i="4"/>
  <c r="K13" i="4"/>
  <c r="ED5" i="5"/>
  <c r="EE5" i="5"/>
  <c r="EF5" i="5"/>
  <c r="EG5" i="5"/>
  <c r="EH5" i="5"/>
  <c r="EI5" i="5"/>
  <c r="EJ5" i="5"/>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0" i="2"/>
  <c r="Z10" i="2"/>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0" i="3"/>
  <c r="Z10" i="3"/>
  <c r="BH139" i="3"/>
  <c r="BI139" i="3"/>
  <c r="BJ139" i="3"/>
  <c r="BK139" i="3"/>
  <c r="BL139" i="3"/>
  <c r="BG139" i="3"/>
  <c r="BJ142" i="2"/>
  <c r="BJ142" i="3" s="1"/>
  <c r="BL139" i="2"/>
  <c r="BL142" i="2" s="1"/>
  <c r="BL142" i="3" s="1"/>
  <c r="BK139" i="2"/>
  <c r="BK142" i="2" s="1"/>
  <c r="BK142" i="3" s="1"/>
  <c r="BJ139" i="2"/>
  <c r="BI139" i="2"/>
  <c r="BI142" i="2" s="1"/>
  <c r="BI142" i="3" s="1"/>
  <c r="BH139" i="2"/>
  <c r="BH142" i="2" s="1"/>
  <c r="BH142" i="3" s="1"/>
  <c r="BM139" i="2"/>
  <c r="DL5" i="5"/>
  <c r="DM5" i="5"/>
  <c r="DN5" i="5"/>
  <c r="DO5" i="5"/>
  <c r="DP5" i="5"/>
  <c r="DQ5" i="5"/>
  <c r="DR5" i="5"/>
  <c r="DS5" i="5"/>
  <c r="DT5" i="5"/>
  <c r="DU5" i="5"/>
  <c r="DL6" i="5"/>
  <c r="DM6" i="5"/>
  <c r="DN6" i="5"/>
  <c r="DO6" i="5"/>
  <c r="CN5" i="5"/>
  <c r="CO5" i="5"/>
  <c r="CP5" i="5"/>
  <c r="CQ5" i="5"/>
  <c r="CR5" i="5"/>
  <c r="CS5" i="5"/>
  <c r="CT5" i="5"/>
  <c r="CU5" i="5"/>
  <c r="CV5" i="5"/>
  <c r="CW5" i="5"/>
  <c r="CO6" i="5"/>
  <c r="FD5" i="5"/>
  <c r="FE5" i="5"/>
  <c r="FF5" i="5"/>
  <c r="FD6" i="5"/>
  <c r="FE6" i="5"/>
  <c r="FF6" i="5"/>
  <c r="EP5" i="5"/>
  <c r="EQ5" i="5"/>
  <c r="ER5" i="5"/>
  <c r="EP6" i="5"/>
  <c r="EQ6" i="5"/>
  <c r="ER6" i="5"/>
  <c r="EB5" i="5"/>
  <c r="EC5" i="5"/>
  <c r="EB6" i="5"/>
  <c r="EC6" i="5"/>
  <c r="ED6" i="5"/>
  <c r="EZ6" i="5"/>
  <c r="FA6" i="5"/>
  <c r="FB6" i="5"/>
  <c r="EY6" i="5"/>
  <c r="EA5" i="5"/>
  <c r="EL6" i="5"/>
  <c r="EM6" i="5"/>
  <c r="EN6" i="5"/>
  <c r="EL5" i="5"/>
  <c r="EM5" i="5"/>
  <c r="EN5" i="5"/>
  <c r="DX6" i="5"/>
  <c r="DY6" i="5"/>
  <c r="DZ6" i="5"/>
  <c r="DX5" i="5"/>
  <c r="DY5" i="5"/>
  <c r="DZ5" i="5"/>
  <c r="EZ5" i="5"/>
  <c r="FA5" i="5"/>
  <c r="FB5" i="5"/>
  <c r="AG19" i="7"/>
  <c r="BA10" i="3" l="1"/>
  <c r="AZ10" i="2"/>
  <c r="BA10" i="2" s="1"/>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FC5" i="5"/>
  <c r="FG5" i="5"/>
  <c r="FH5" i="5"/>
  <c r="FI5" i="5"/>
  <c r="FJ5" i="5"/>
  <c r="FK5" i="5"/>
  <c r="FL5" i="5"/>
  <c r="FC6" i="5"/>
  <c r="FG6" i="5"/>
  <c r="FH6" i="5"/>
  <c r="FI6" i="5"/>
  <c r="FJ6" i="5"/>
  <c r="FK6" i="5"/>
  <c r="FL6" i="5"/>
  <c r="EY5" i="5"/>
  <c r="EO6" i="5"/>
  <c r="ES6" i="5"/>
  <c r="ET6" i="5"/>
  <c r="EU6" i="5"/>
  <c r="EV6" i="5"/>
  <c r="EW6" i="5"/>
  <c r="EX6" i="5"/>
  <c r="EK6" i="5"/>
  <c r="EO5" i="5"/>
  <c r="ES5" i="5"/>
  <c r="ET5" i="5"/>
  <c r="EU5" i="5"/>
  <c r="EV5" i="5"/>
  <c r="EW5" i="5"/>
  <c r="EX5" i="5"/>
  <c r="EK5" i="5"/>
  <c r="EA6" i="5"/>
  <c r="EE6" i="5"/>
  <c r="EF6" i="5"/>
  <c r="EG6" i="5"/>
  <c r="EH6" i="5"/>
  <c r="EI6" i="5"/>
  <c r="EJ6" i="5"/>
  <c r="DW6" i="5"/>
  <c r="DW5" i="5"/>
  <c r="CZ5" i="5"/>
  <c r="DA5" i="5"/>
  <c r="DB5" i="5"/>
  <c r="DC5" i="5"/>
  <c r="DD5" i="5"/>
  <c r="DE5" i="5"/>
  <c r="DF5" i="5"/>
  <c r="DG5" i="5"/>
  <c r="DH5" i="5"/>
  <c r="DI5" i="5"/>
  <c r="DJ5" i="5"/>
  <c r="DK5" i="5"/>
  <c r="CY5" i="5"/>
  <c r="CB5" i="5"/>
  <c r="CC5" i="5"/>
  <c r="CD5" i="5"/>
  <c r="CE5" i="5"/>
  <c r="CF5" i="5"/>
  <c r="CG5" i="5"/>
  <c r="CH5" i="5"/>
  <c r="CI5" i="5"/>
  <c r="CJ5" i="5"/>
  <c r="CK5" i="5"/>
  <c r="CL5" i="5"/>
  <c r="CM5" i="5"/>
  <c r="CA5" i="5"/>
  <c r="AZ11" i="2"/>
  <c r="BB11" i="2" s="1"/>
  <c r="Z35" i="4"/>
  <c r="AM131" i="3"/>
  <c r="DJ6" i="5" s="1"/>
  <c r="AM131" i="2"/>
  <c r="CL6" i="5" s="1"/>
  <c r="AZ9" i="2"/>
  <c r="BA9" i="2" s="1"/>
  <c r="AY132" i="3"/>
  <c r="AY131" i="3"/>
  <c r="AX131" i="2"/>
  <c r="CW6" i="5" s="1"/>
  <c r="AB131" i="2"/>
  <c r="CA6" i="5" s="1"/>
  <c r="BW6" i="5"/>
  <c r="BV6" i="5"/>
  <c r="BU6" i="5"/>
  <c r="BT6" i="5"/>
  <c r="BS6" i="5"/>
  <c r="BQ6" i="5"/>
  <c r="BP6" i="5"/>
  <c r="BO6" i="5"/>
  <c r="BN6" i="5"/>
  <c r="BM6" i="5"/>
  <c r="P3" i="7"/>
  <c r="AC131" i="3"/>
  <c r="CZ6" i="5" s="1"/>
  <c r="AD131" i="3"/>
  <c r="DA6" i="5" s="1"/>
  <c r="AE131" i="3"/>
  <c r="DB6" i="5" s="1"/>
  <c r="AF131" i="3"/>
  <c r="DC6" i="5" s="1"/>
  <c r="AG131" i="3"/>
  <c r="DD6" i="5" s="1"/>
  <c r="AH131" i="3"/>
  <c r="DE6" i="5" s="1"/>
  <c r="AI131" i="3"/>
  <c r="DF6" i="5" s="1"/>
  <c r="AJ131" i="3"/>
  <c r="DG6" i="5" s="1"/>
  <c r="AK131" i="3"/>
  <c r="DH6" i="5" s="1"/>
  <c r="AL131" i="3"/>
  <c r="DI6" i="5" s="1"/>
  <c r="AN131" i="3"/>
  <c r="DK6" i="5" s="1"/>
  <c r="AW131" i="3"/>
  <c r="DT6" i="5" s="1"/>
  <c r="AX131" i="3"/>
  <c r="DU6" i="5" s="1"/>
  <c r="AB131" i="3"/>
  <c r="CY6" i="5" s="1"/>
  <c r="AC131" i="2"/>
  <c r="CB6" i="5" s="1"/>
  <c r="AD131" i="2"/>
  <c r="CC6" i="5" s="1"/>
  <c r="AE131" i="2"/>
  <c r="CD6" i="5" s="1"/>
  <c r="AF131" i="2"/>
  <c r="CE6" i="5" s="1"/>
  <c r="AG131" i="2"/>
  <c r="CF6" i="5" s="1"/>
  <c r="AH131" i="2"/>
  <c r="CG6" i="5" s="1"/>
  <c r="AI131" i="2"/>
  <c r="CH6" i="5" s="1"/>
  <c r="AJ131" i="2"/>
  <c r="CI6" i="5" s="1"/>
  <c r="AK131" i="2"/>
  <c r="CJ6" i="5" s="1"/>
  <c r="AL131" i="2"/>
  <c r="CK6" i="5" s="1"/>
  <c r="AN131" i="2"/>
  <c r="CM6" i="5" s="1"/>
  <c r="AW131" i="2"/>
  <c r="CV6" i="5" s="1"/>
  <c r="T22" i="7"/>
  <c r="AL6" i="5" s="1"/>
  <c r="T21" i="7"/>
  <c r="T20" i="7"/>
  <c r="T19" i="7"/>
  <c r="AC6" i="5" s="1"/>
  <c r="T18" i="7"/>
  <c r="T17" i="7"/>
  <c r="V22" i="7"/>
  <c r="AM6" i="5" s="1"/>
  <c r="V21" i="7"/>
  <c r="AJ6" i="5" s="1"/>
  <c r="V20" i="7"/>
  <c r="AG6" i="5" s="1"/>
  <c r="V19" i="7"/>
  <c r="AD6" i="5" s="1"/>
  <c r="V18" i="7"/>
  <c r="AA6" i="5" s="1"/>
  <c r="V17" i="7"/>
  <c r="X6" i="5" s="1"/>
  <c r="C8" i="2"/>
  <c r="A6" i="5"/>
  <c r="O4" i="4"/>
  <c r="O3" i="4"/>
  <c r="AB4" i="2"/>
  <c r="AB3" i="2"/>
  <c r="AB4" i="3"/>
  <c r="AB3" i="3"/>
  <c r="E6" i="5"/>
  <c r="BG139" i="2"/>
  <c r="BG142" i="2" s="1"/>
  <c r="BG142" i="3" s="1"/>
  <c r="C6" i="5"/>
  <c r="D20" i="7"/>
  <c r="D21" i="7"/>
  <c r="D22" i="7"/>
  <c r="D23" i="7"/>
  <c r="D24" i="7"/>
  <c r="D18" i="7"/>
  <c r="D19" i="7"/>
  <c r="B20" i="7"/>
  <c r="AG18" i="7" s="1"/>
  <c r="B21" i="7"/>
  <c r="B22" i="7"/>
  <c r="R22" i="7" s="1"/>
  <c r="B18" i="7"/>
  <c r="I18" i="7" s="1"/>
  <c r="B19" i="7"/>
  <c r="AZ129" i="2"/>
  <c r="BA129" i="2" s="1"/>
  <c r="AZ128" i="2"/>
  <c r="BB128" i="2" s="1"/>
  <c r="AZ127" i="2"/>
  <c r="BB127" i="2" s="1"/>
  <c r="AZ126" i="2"/>
  <c r="BB126" i="2" s="1"/>
  <c r="AZ125" i="2"/>
  <c r="BA125" i="2" s="1"/>
  <c r="AZ124" i="2"/>
  <c r="BA124" i="2" s="1"/>
  <c r="AZ123" i="2"/>
  <c r="BA123" i="2" s="1"/>
  <c r="AZ122" i="2"/>
  <c r="BA122" i="2" s="1"/>
  <c r="AZ121" i="2"/>
  <c r="BB121" i="2" s="1"/>
  <c r="AZ120" i="2"/>
  <c r="BB120" i="2" s="1"/>
  <c r="AZ119" i="2"/>
  <c r="BB119" i="2" s="1"/>
  <c r="AZ118" i="2"/>
  <c r="BA118" i="2" s="1"/>
  <c r="AZ117" i="2"/>
  <c r="BB117" i="2" s="1"/>
  <c r="AZ116" i="2"/>
  <c r="BA116" i="2" s="1"/>
  <c r="AZ115" i="2"/>
  <c r="BB115" i="2" s="1"/>
  <c r="AZ114" i="2"/>
  <c r="BA114" i="2" s="1"/>
  <c r="AZ113" i="2"/>
  <c r="BA113" i="2" s="1"/>
  <c r="AZ112" i="2"/>
  <c r="BA112" i="2" s="1"/>
  <c r="AZ111" i="2"/>
  <c r="BA111" i="2" s="1"/>
  <c r="AZ110" i="2"/>
  <c r="BA110" i="2" s="1"/>
  <c r="AZ109" i="2"/>
  <c r="BA109" i="2" s="1"/>
  <c r="AZ108" i="2"/>
  <c r="BA108" i="2" s="1"/>
  <c r="AZ107" i="2"/>
  <c r="BB107" i="2" s="1"/>
  <c r="AZ106" i="2"/>
  <c r="BA106" i="2" s="1"/>
  <c r="AZ105" i="2"/>
  <c r="BA105" i="2" s="1"/>
  <c r="BB105" i="2"/>
  <c r="AZ104" i="2"/>
  <c r="BB104" i="2" s="1"/>
  <c r="AZ103" i="2"/>
  <c r="BA103" i="2" s="1"/>
  <c r="AZ102" i="2"/>
  <c r="BA102" i="2" s="1"/>
  <c r="AZ101" i="2"/>
  <c r="BB101" i="2" s="1"/>
  <c r="AZ100" i="2"/>
  <c r="BA100" i="2" s="1"/>
  <c r="AZ99" i="2"/>
  <c r="BB99" i="2" s="1"/>
  <c r="BA99" i="2"/>
  <c r="AZ98" i="2"/>
  <c r="BB98" i="2" s="1"/>
  <c r="AZ97" i="2"/>
  <c r="BB97" i="2" s="1"/>
  <c r="BA97" i="2"/>
  <c r="AZ96" i="2"/>
  <c r="BA96" i="2" s="1"/>
  <c r="AZ95" i="2"/>
  <c r="BB95" i="2" s="1"/>
  <c r="AZ94" i="2"/>
  <c r="BA94" i="2" s="1"/>
  <c r="AZ93" i="2"/>
  <c r="BA93" i="2" s="1"/>
  <c r="AZ92" i="2"/>
  <c r="BA92" i="2" s="1"/>
  <c r="AZ91" i="2"/>
  <c r="BA91" i="2" s="1"/>
  <c r="AZ90" i="2"/>
  <c r="BA90" i="2" s="1"/>
  <c r="AZ89" i="2"/>
  <c r="BA89" i="2" s="1"/>
  <c r="AZ88" i="2"/>
  <c r="BA88" i="2" s="1"/>
  <c r="AZ87" i="2"/>
  <c r="BB87" i="2" s="1"/>
  <c r="AZ86" i="2"/>
  <c r="BA86" i="2" s="1"/>
  <c r="AZ85" i="2"/>
  <c r="BB85" i="2" s="1"/>
  <c r="AZ84" i="2"/>
  <c r="BA84" i="2" s="1"/>
  <c r="AZ83" i="2"/>
  <c r="BB83" i="2" s="1"/>
  <c r="AZ82" i="2"/>
  <c r="BB82" i="2" s="1"/>
  <c r="AZ81" i="2"/>
  <c r="BA81" i="2" s="1"/>
  <c r="AZ80" i="2"/>
  <c r="BA80" i="2" s="1"/>
  <c r="AZ79" i="2"/>
  <c r="BA79" i="2" s="1"/>
  <c r="AZ78" i="2"/>
  <c r="BA78" i="2" s="1"/>
  <c r="AZ77" i="2"/>
  <c r="BA77" i="2" s="1"/>
  <c r="AZ76" i="2"/>
  <c r="BA76" i="2" s="1"/>
  <c r="AZ75" i="2"/>
  <c r="BA75" i="2" s="1"/>
  <c r="AZ74" i="2"/>
  <c r="BA74" i="2" s="1"/>
  <c r="BB74" i="2"/>
  <c r="AZ73" i="2"/>
  <c r="BA73" i="2" s="1"/>
  <c r="AZ72" i="2"/>
  <c r="BB72" i="2" s="1"/>
  <c r="AZ71" i="2"/>
  <c r="BB71" i="2" s="1"/>
  <c r="AZ70" i="2"/>
  <c r="BB70" i="2" s="1"/>
  <c r="AZ69" i="2"/>
  <c r="BA69" i="2" s="1"/>
  <c r="BB69" i="2"/>
  <c r="AZ68" i="2"/>
  <c r="BB68" i="2" s="1"/>
  <c r="AZ67" i="2"/>
  <c r="BA67" i="2" s="1"/>
  <c r="AZ66" i="2"/>
  <c r="BA66" i="2" s="1"/>
  <c r="AZ65" i="2"/>
  <c r="BA65" i="2" s="1"/>
  <c r="AZ64" i="2"/>
  <c r="BB64" i="2" s="1"/>
  <c r="AZ63" i="2"/>
  <c r="BA63" i="2" s="1"/>
  <c r="AZ62" i="2"/>
  <c r="BB62" i="2" s="1"/>
  <c r="AZ61" i="2"/>
  <c r="BB61" i="2" s="1"/>
  <c r="AZ60" i="2"/>
  <c r="BB60" i="2" s="1"/>
  <c r="AZ59" i="2"/>
  <c r="BA59" i="2" s="1"/>
  <c r="AZ58" i="2"/>
  <c r="BB58" i="2" s="1"/>
  <c r="AZ57" i="2"/>
  <c r="BB57" i="2" s="1"/>
  <c r="AZ56" i="2"/>
  <c r="BA56" i="2" s="1"/>
  <c r="AZ55" i="2"/>
  <c r="BA55" i="2" s="1"/>
  <c r="AZ54" i="2"/>
  <c r="BA54" i="2" s="1"/>
  <c r="AZ53" i="2"/>
  <c r="BA53" i="2" s="1"/>
  <c r="AZ52" i="2"/>
  <c r="BA52" i="2" s="1"/>
  <c r="AZ51" i="2"/>
  <c r="BB51" i="2" s="1"/>
  <c r="AZ50" i="2"/>
  <c r="BB50" i="2" s="1"/>
  <c r="AZ49" i="2"/>
  <c r="BB49" i="2" s="1"/>
  <c r="AZ48" i="2"/>
  <c r="BA48" i="2" s="1"/>
  <c r="AZ47" i="2"/>
  <c r="BA47" i="2" s="1"/>
  <c r="AZ46" i="2"/>
  <c r="BB46" i="2" s="1"/>
  <c r="AZ45" i="2"/>
  <c r="BA45" i="2" s="1"/>
  <c r="AZ44" i="2"/>
  <c r="BB44" i="2" s="1"/>
  <c r="AZ43" i="2"/>
  <c r="BB43" i="2" s="1"/>
  <c r="AZ42" i="2"/>
  <c r="BB42" i="2" s="1"/>
  <c r="AZ41" i="2"/>
  <c r="BA41" i="2" s="1"/>
  <c r="AZ40" i="2"/>
  <c r="BA40" i="2" s="1"/>
  <c r="AZ39" i="2"/>
  <c r="BB39" i="2" s="1"/>
  <c r="AZ38" i="2"/>
  <c r="BB38" i="2" s="1"/>
  <c r="AZ37" i="2"/>
  <c r="BB37" i="2" s="1"/>
  <c r="AZ36" i="2"/>
  <c r="BA36" i="2" s="1"/>
  <c r="AZ35" i="2"/>
  <c r="BB35" i="2" s="1"/>
  <c r="AZ34" i="2"/>
  <c r="BA34" i="2" s="1"/>
  <c r="AZ33" i="2"/>
  <c r="BB33" i="2" s="1"/>
  <c r="AZ32" i="2"/>
  <c r="BA32" i="2" s="1"/>
  <c r="AZ31" i="2"/>
  <c r="BA31" i="2" s="1"/>
  <c r="AZ30" i="2"/>
  <c r="BA30" i="2" s="1"/>
  <c r="AZ29" i="2"/>
  <c r="BA29" i="2" s="1"/>
  <c r="AZ28" i="2"/>
  <c r="BA28" i="2" s="1"/>
  <c r="BB28" i="2"/>
  <c r="AZ27" i="2"/>
  <c r="BB27" i="2" s="1"/>
  <c r="AZ26" i="2"/>
  <c r="BA26" i="2" s="1"/>
  <c r="AZ25" i="2"/>
  <c r="BA25" i="2" s="1"/>
  <c r="AZ24" i="2"/>
  <c r="BB24" i="2" s="1"/>
  <c r="AZ23" i="2"/>
  <c r="BA23" i="2" s="1"/>
  <c r="AZ22" i="2"/>
  <c r="BA22" i="2" s="1"/>
  <c r="AZ21" i="2"/>
  <c r="BA21" i="2" s="1"/>
  <c r="AZ20" i="2"/>
  <c r="BB20" i="2" s="1"/>
  <c r="AZ19" i="2"/>
  <c r="BA19" i="2" s="1"/>
  <c r="AZ18" i="2"/>
  <c r="BA18" i="2" s="1"/>
  <c r="AZ17" i="2"/>
  <c r="BA17" i="2" s="1"/>
  <c r="AZ16" i="2"/>
  <c r="BB16" i="2" s="1"/>
  <c r="BA16" i="2"/>
  <c r="AZ15" i="2"/>
  <c r="BB15" i="2" s="1"/>
  <c r="AZ14" i="2"/>
  <c r="BA14" i="2" s="1"/>
  <c r="AZ13" i="2"/>
  <c r="BA13" i="2" s="1"/>
  <c r="AZ12" i="2"/>
  <c r="BA12" i="2" s="1"/>
  <c r="AZ129" i="3"/>
  <c r="BA129" i="3" s="1"/>
  <c r="AZ128" i="3"/>
  <c r="BB128" i="3" s="1"/>
  <c r="AZ127" i="3"/>
  <c r="BA127" i="3" s="1"/>
  <c r="AZ126" i="3"/>
  <c r="BA126" i="3" s="1"/>
  <c r="AZ125" i="3"/>
  <c r="BB125" i="3" s="1"/>
  <c r="AZ124" i="3"/>
  <c r="BB124" i="3" s="1"/>
  <c r="AZ123" i="3"/>
  <c r="BB123" i="3" s="1"/>
  <c r="AZ122" i="3"/>
  <c r="BB122" i="3" s="1"/>
  <c r="AZ121" i="3"/>
  <c r="BA121" i="3" s="1"/>
  <c r="AZ120" i="3"/>
  <c r="BA120" i="3" s="1"/>
  <c r="AZ119" i="3"/>
  <c r="BA119" i="3" s="1"/>
  <c r="AZ118" i="3"/>
  <c r="BA118" i="3" s="1"/>
  <c r="AZ117" i="3"/>
  <c r="BB117" i="3" s="1"/>
  <c r="AZ116" i="3"/>
  <c r="BA116" i="3" s="1"/>
  <c r="AZ115" i="3"/>
  <c r="BB115" i="3" s="1"/>
  <c r="AZ114" i="3"/>
  <c r="BB114" i="3" s="1"/>
  <c r="AZ113" i="3"/>
  <c r="BB113" i="3" s="1"/>
  <c r="AZ112" i="3"/>
  <c r="BA112" i="3" s="1"/>
  <c r="AZ111" i="3"/>
  <c r="BB111" i="3" s="1"/>
  <c r="AZ110" i="3"/>
  <c r="BB110" i="3" s="1"/>
  <c r="AZ109" i="3"/>
  <c r="BB109" i="3" s="1"/>
  <c r="AZ108" i="3"/>
  <c r="BB108" i="3" s="1"/>
  <c r="AZ107" i="3"/>
  <c r="BA107" i="3" s="1"/>
  <c r="AZ106" i="3"/>
  <c r="BB106" i="3" s="1"/>
  <c r="AZ105" i="3"/>
  <c r="BB105" i="3" s="1"/>
  <c r="AZ104" i="3"/>
  <c r="BB104" i="3" s="1"/>
  <c r="AZ103" i="3"/>
  <c r="BB103" i="3" s="1"/>
  <c r="AZ102" i="3"/>
  <c r="BB102" i="3" s="1"/>
  <c r="AZ101" i="3"/>
  <c r="BB101" i="3" s="1"/>
  <c r="AZ100" i="3"/>
  <c r="BB100" i="3" s="1"/>
  <c r="AZ99" i="3"/>
  <c r="BB99" i="3" s="1"/>
  <c r="AZ98" i="3"/>
  <c r="BA98" i="3" s="1"/>
  <c r="AZ97" i="3"/>
  <c r="BB97" i="3" s="1"/>
  <c r="AZ96" i="3"/>
  <c r="BB96" i="3" s="1"/>
  <c r="AZ95" i="3"/>
  <c r="BA95" i="3" s="1"/>
  <c r="AZ94" i="3"/>
  <c r="BB94" i="3" s="1"/>
  <c r="AZ93" i="3"/>
  <c r="BA93" i="3" s="1"/>
  <c r="AZ92" i="3"/>
  <c r="BA92" i="3" s="1"/>
  <c r="AZ91" i="3"/>
  <c r="BB91" i="3" s="1"/>
  <c r="AZ90" i="3"/>
  <c r="BA90" i="3" s="1"/>
  <c r="AZ89" i="3"/>
  <c r="BA89" i="3" s="1"/>
  <c r="AZ88" i="3"/>
  <c r="BB88" i="3" s="1"/>
  <c r="AZ87" i="3"/>
  <c r="BA87" i="3" s="1"/>
  <c r="AZ86" i="3"/>
  <c r="BA86" i="3" s="1"/>
  <c r="AZ85" i="3"/>
  <c r="BB85" i="3" s="1"/>
  <c r="AZ84" i="3"/>
  <c r="BA84" i="3" s="1"/>
  <c r="AZ83" i="3"/>
  <c r="BA83" i="3" s="1"/>
  <c r="AZ82" i="3"/>
  <c r="BB82" i="3" s="1"/>
  <c r="AZ81" i="3"/>
  <c r="BA81" i="3" s="1"/>
  <c r="AZ80" i="3"/>
  <c r="BB80" i="3" s="1"/>
  <c r="AZ79" i="3"/>
  <c r="BB79" i="3" s="1"/>
  <c r="AZ78" i="3"/>
  <c r="BB78" i="3" s="1"/>
  <c r="AZ77" i="3"/>
  <c r="BA77" i="3" s="1"/>
  <c r="AZ76" i="3"/>
  <c r="BB76" i="3" s="1"/>
  <c r="AZ75" i="3"/>
  <c r="BB75" i="3" s="1"/>
  <c r="AZ74" i="3"/>
  <c r="BB74" i="3" s="1"/>
  <c r="AZ73" i="3"/>
  <c r="BB73" i="3" s="1"/>
  <c r="AZ72" i="3"/>
  <c r="BB72" i="3" s="1"/>
  <c r="AZ71" i="3"/>
  <c r="BA71" i="3" s="1"/>
  <c r="AZ70" i="3"/>
  <c r="BA70" i="3" s="1"/>
  <c r="AZ69" i="3"/>
  <c r="BA69" i="3" s="1"/>
  <c r="AZ68" i="3"/>
  <c r="BA68" i="3" s="1"/>
  <c r="AZ67" i="3"/>
  <c r="BB67" i="3" s="1"/>
  <c r="AZ66" i="3"/>
  <c r="BB66" i="3" s="1"/>
  <c r="AZ65" i="3"/>
  <c r="BA65" i="3" s="1"/>
  <c r="AZ64" i="3"/>
  <c r="BB64" i="3" s="1"/>
  <c r="AZ63" i="3"/>
  <c r="BB63" i="3" s="1"/>
  <c r="AZ62" i="3"/>
  <c r="BB62" i="3" s="1"/>
  <c r="AZ61" i="3"/>
  <c r="BB61" i="3" s="1"/>
  <c r="AZ60" i="3"/>
  <c r="BA60" i="3" s="1"/>
  <c r="AZ59" i="3"/>
  <c r="BA59" i="3" s="1"/>
  <c r="AZ58" i="3"/>
  <c r="BA58" i="3" s="1"/>
  <c r="AZ57" i="3"/>
  <c r="BB57" i="3" s="1"/>
  <c r="AZ56" i="3"/>
  <c r="BA56" i="3" s="1"/>
  <c r="AZ55" i="3"/>
  <c r="BB55" i="3" s="1"/>
  <c r="AZ54" i="3"/>
  <c r="BB54" i="3" s="1"/>
  <c r="AZ53" i="3"/>
  <c r="BB53" i="3" s="1"/>
  <c r="AZ52" i="3"/>
  <c r="BB52" i="3" s="1"/>
  <c r="AZ51" i="3"/>
  <c r="BB51" i="3" s="1"/>
  <c r="BA51" i="3"/>
  <c r="AZ50" i="3"/>
  <c r="BB50" i="3" s="1"/>
  <c r="AZ49" i="3"/>
  <c r="BA49" i="3" s="1"/>
  <c r="AZ48" i="3"/>
  <c r="BA48" i="3" s="1"/>
  <c r="AZ47" i="3"/>
  <c r="BB47" i="3" s="1"/>
  <c r="AZ46" i="3"/>
  <c r="BB46" i="3" s="1"/>
  <c r="AZ45" i="3"/>
  <c r="BB45" i="3" s="1"/>
  <c r="AZ44" i="3"/>
  <c r="BB44" i="3" s="1"/>
  <c r="AZ43" i="3"/>
  <c r="BA43" i="3" s="1"/>
  <c r="AZ42" i="3"/>
  <c r="BA42" i="3" s="1"/>
  <c r="AZ41" i="3"/>
  <c r="BA41" i="3" s="1"/>
  <c r="AZ40" i="3"/>
  <c r="BB40" i="3" s="1"/>
  <c r="AZ39" i="3"/>
  <c r="BA39" i="3" s="1"/>
  <c r="AZ38" i="3"/>
  <c r="BB38" i="3" s="1"/>
  <c r="AZ37" i="3"/>
  <c r="BB37" i="3" s="1"/>
  <c r="AZ36" i="3"/>
  <c r="BA36" i="3" s="1"/>
  <c r="AZ35" i="3"/>
  <c r="BB35" i="3" s="1"/>
  <c r="AZ34" i="3"/>
  <c r="BB34" i="3" s="1"/>
  <c r="AZ33" i="3"/>
  <c r="BB33" i="3" s="1"/>
  <c r="AZ32" i="3"/>
  <c r="BA32" i="3" s="1"/>
  <c r="AZ31" i="3"/>
  <c r="BA31" i="3" s="1"/>
  <c r="AZ30" i="3"/>
  <c r="BA30" i="3" s="1"/>
  <c r="AZ29" i="3"/>
  <c r="BB29" i="3" s="1"/>
  <c r="AZ28" i="3"/>
  <c r="BA28" i="3" s="1"/>
  <c r="AZ27" i="3"/>
  <c r="BA27" i="3" s="1"/>
  <c r="AZ26" i="3"/>
  <c r="BB26" i="3" s="1"/>
  <c r="AZ25" i="3"/>
  <c r="BB25" i="3" s="1"/>
  <c r="AZ24" i="3"/>
  <c r="BB24" i="3" s="1"/>
  <c r="AZ23" i="3"/>
  <c r="BA23" i="3" s="1"/>
  <c r="AZ22" i="3"/>
  <c r="BB22" i="3" s="1"/>
  <c r="AZ21" i="3"/>
  <c r="BB21" i="3" s="1"/>
  <c r="AZ20" i="3"/>
  <c r="BB20" i="3" s="1"/>
  <c r="AZ19" i="3"/>
  <c r="BB19" i="3" s="1"/>
  <c r="AZ18" i="3"/>
  <c r="BB18" i="3" s="1"/>
  <c r="AZ17" i="3"/>
  <c r="BB17" i="3" s="1"/>
  <c r="AZ16" i="3"/>
  <c r="BB16" i="3" s="1"/>
  <c r="AZ15" i="3"/>
  <c r="BB15" i="3" s="1"/>
  <c r="AZ14" i="3"/>
  <c r="BA14" i="3" s="1"/>
  <c r="AZ13" i="3"/>
  <c r="BB13" i="3" s="1"/>
  <c r="AZ12" i="3"/>
  <c r="BA12" i="3" s="1"/>
  <c r="AZ11" i="3"/>
  <c r="BA11" i="3" s="1"/>
  <c r="AZ9" i="3"/>
  <c r="BA9" i="3" s="1"/>
  <c r="AZ8" i="3"/>
  <c r="BB8" i="3" s="1"/>
  <c r="AZ8" i="2"/>
  <c r="BB8" i="2" s="1"/>
  <c r="B24" i="7"/>
  <c r="I24" i="7"/>
  <c r="B23" i="7"/>
  <c r="I23" i="7" s="1"/>
  <c r="B10" i="4"/>
  <c r="B11" i="4"/>
  <c r="B9" i="4"/>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0" i="2"/>
  <c r="AY133" i="3"/>
  <c r="AY132" i="2"/>
  <c r="AY133" i="2"/>
  <c r="AY131" i="2"/>
  <c r="A10" i="2"/>
  <c r="A9" i="4"/>
  <c r="A10" i="4"/>
  <c r="A11" i="4"/>
  <c r="A1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I1" i="7"/>
  <c r="H6" i="5"/>
  <c r="G2" i="7"/>
  <c r="X9" i="3" s="1"/>
  <c r="X89" i="3"/>
  <c r="D89" i="3"/>
  <c r="C89"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D65" i="3"/>
  <c r="C65" i="3"/>
  <c r="D64" i="3"/>
  <c r="C64" i="3"/>
  <c r="D63" i="3"/>
  <c r="C63" i="3"/>
  <c r="D62" i="3"/>
  <c r="C62" i="3"/>
  <c r="D61" i="3"/>
  <c r="C61" i="3"/>
  <c r="D60" i="3"/>
  <c r="C60" i="3"/>
  <c r="D59" i="3"/>
  <c r="C59" i="3"/>
  <c r="D58" i="3"/>
  <c r="C58" i="3"/>
  <c r="D57" i="3"/>
  <c r="C57" i="3"/>
  <c r="D56" i="3"/>
  <c r="C56" i="3"/>
  <c r="D55" i="3"/>
  <c r="C55" i="3"/>
  <c r="D54" i="3"/>
  <c r="C54" i="3"/>
  <c r="D53" i="3"/>
  <c r="C53" i="3"/>
  <c r="D52" i="3"/>
  <c r="C52" i="3"/>
  <c r="D51" i="3"/>
  <c r="C51" i="3"/>
  <c r="D50" i="3"/>
  <c r="C50" i="3"/>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AV56" i="7"/>
  <c r="AV55" i="7"/>
  <c r="AV54" i="7"/>
  <c r="AV53" i="7"/>
  <c r="AV52" i="7"/>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BB9" i="3"/>
  <c r="BZ6" i="5"/>
  <c r="G4" i="4"/>
  <c r="J6" i="5"/>
  <c r="Q6" i="5" s="1"/>
  <c r="I6" i="5"/>
  <c r="P6" i="5" s="1"/>
  <c r="I4" i="3"/>
  <c r="I4" i="2"/>
  <c r="M1" i="7"/>
  <c r="C9" i="3"/>
  <c r="C9" i="2"/>
  <c r="G5" i="5"/>
  <c r="F5" i="5"/>
  <c r="O6" i="5"/>
  <c r="V6" i="5" s="1"/>
  <c r="N6" i="5"/>
  <c r="U6" i="5" s="1"/>
  <c r="M6" i="5"/>
  <c r="T6" i="5" s="1"/>
  <c r="L6" i="5"/>
  <c r="S6" i="5" s="1"/>
  <c r="K6" i="5"/>
  <c r="R6" i="5" s="1"/>
  <c r="H5" i="5"/>
  <c r="G6" i="5"/>
  <c r="F6" i="5"/>
  <c r="BK6" i="5"/>
  <c r="BI5" i="5"/>
  <c r="BI145" i="2"/>
  <c r="BG6" i="5"/>
  <c r="D17" i="7"/>
  <c r="B17" i="7"/>
  <c r="B6" i="5"/>
  <c r="D6" i="5" s="1"/>
  <c r="F53" i="3" s="1"/>
  <c r="AV51" i="7"/>
  <c r="X10" i="2"/>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8" i="3"/>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X129" i="3"/>
  <c r="X127" i="3"/>
  <c r="X125" i="3"/>
  <c r="X123" i="3"/>
  <c r="X121" i="3"/>
  <c r="X119" i="3"/>
  <c r="X117" i="3"/>
  <c r="X115" i="3"/>
  <c r="X113" i="3"/>
  <c r="X111" i="3"/>
  <c r="X109" i="3"/>
  <c r="X107" i="3"/>
  <c r="X105" i="3"/>
  <c r="X103" i="3"/>
  <c r="X101" i="3"/>
  <c r="X99" i="3"/>
  <c r="X97" i="3"/>
  <c r="X95" i="3"/>
  <c r="X93" i="3"/>
  <c r="X91" i="3"/>
  <c r="X49" i="3"/>
  <c r="X47" i="3"/>
  <c r="X45" i="3"/>
  <c r="X43" i="3"/>
  <c r="X41" i="3"/>
  <c r="X39" i="3"/>
  <c r="X37" i="3"/>
  <c r="X35" i="3"/>
  <c r="X33" i="3"/>
  <c r="X31" i="3"/>
  <c r="X29" i="3"/>
  <c r="X27" i="3"/>
  <c r="X25" i="3"/>
  <c r="X23" i="3"/>
  <c r="X21" i="3"/>
  <c r="X19" i="3"/>
  <c r="X17" i="3"/>
  <c r="X15" i="3"/>
  <c r="X13" i="3"/>
  <c r="X11" i="3"/>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BH145" i="2"/>
  <c r="BJ5" i="5"/>
  <c r="BJ6" i="5"/>
  <c r="BH6" i="5"/>
  <c r="BA17" i="3"/>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51" i="3"/>
  <c r="X53" i="3"/>
  <c r="X55" i="3"/>
  <c r="X57" i="3"/>
  <c r="X59" i="3"/>
  <c r="X61" i="3"/>
  <c r="X63" i="3"/>
  <c r="X65" i="3"/>
  <c r="X67" i="3"/>
  <c r="X69" i="3"/>
  <c r="X71" i="3"/>
  <c r="X73" i="3"/>
  <c r="X75" i="3"/>
  <c r="X77" i="3"/>
  <c r="X79" i="3"/>
  <c r="X81" i="3"/>
  <c r="X83" i="3"/>
  <c r="X85" i="3"/>
  <c r="X87" i="3"/>
  <c r="X88" i="3"/>
  <c r="X86" i="3"/>
  <c r="X84" i="3"/>
  <c r="X82" i="3"/>
  <c r="X80" i="3"/>
  <c r="X78" i="3"/>
  <c r="X76" i="3"/>
  <c r="X74" i="3"/>
  <c r="X72" i="3"/>
  <c r="X70" i="3"/>
  <c r="X68" i="3"/>
  <c r="X66" i="3"/>
  <c r="X64" i="3"/>
  <c r="X62" i="3"/>
  <c r="X60" i="3"/>
  <c r="X58" i="3"/>
  <c r="X56" i="3"/>
  <c r="X54" i="3"/>
  <c r="X52" i="3"/>
  <c r="X50" i="3"/>
  <c r="X10" i="3"/>
  <c r="X12" i="3"/>
  <c r="X14" i="3"/>
  <c r="X16" i="3"/>
  <c r="X18" i="3"/>
  <c r="X20" i="3"/>
  <c r="X22" i="3"/>
  <c r="X24" i="3"/>
  <c r="X26" i="3"/>
  <c r="X28" i="3"/>
  <c r="X30" i="3"/>
  <c r="X32" i="3"/>
  <c r="X34" i="3"/>
  <c r="X36" i="3"/>
  <c r="X38" i="3"/>
  <c r="X40" i="3"/>
  <c r="X42" i="3"/>
  <c r="X44" i="3"/>
  <c r="X46" i="3"/>
  <c r="X48" i="3"/>
  <c r="X90" i="3"/>
  <c r="X92" i="3"/>
  <c r="X94" i="3"/>
  <c r="X96" i="3"/>
  <c r="X98" i="3"/>
  <c r="X100" i="3"/>
  <c r="X102" i="3"/>
  <c r="X104" i="3"/>
  <c r="X106" i="3"/>
  <c r="X108" i="3"/>
  <c r="X110" i="3"/>
  <c r="X112" i="3"/>
  <c r="X114" i="3"/>
  <c r="X116" i="3"/>
  <c r="X118" i="3"/>
  <c r="X120" i="3"/>
  <c r="X122" i="3"/>
  <c r="X124" i="3"/>
  <c r="X126" i="3"/>
  <c r="X128" i="3"/>
  <c r="BG5" i="5"/>
  <c r="BA80" i="3"/>
  <c r="BK5" i="5"/>
  <c r="BH5" i="5"/>
  <c r="BI6" i="5"/>
  <c r="BG145" i="2"/>
  <c r="BF5" i="5"/>
  <c r="BF6" i="5"/>
  <c r="I21" i="7"/>
  <c r="R21" i="7"/>
  <c r="AP5" i="5"/>
  <c r="AO5" i="5"/>
  <c r="BB86" i="3"/>
  <c r="BA128" i="2"/>
  <c r="R18" i="7"/>
  <c r="E11" i="4"/>
  <c r="E9" i="4"/>
  <c r="E10" i="4"/>
  <c r="BA111" i="3"/>
  <c r="BA110" i="3"/>
  <c r="BA55" i="3"/>
  <c r="BB47" i="2"/>
  <c r="BB10" i="2"/>
  <c r="BR6" i="5"/>
  <c r="BB32" i="2"/>
  <c r="BB126" i="3" l="1"/>
  <c r="BB23" i="3"/>
  <c r="BB129" i="2"/>
  <c r="BA19" i="3"/>
  <c r="BB121" i="3"/>
  <c r="BB56" i="3"/>
  <c r="BA11" i="2"/>
  <c r="BA115" i="2"/>
  <c r="BB122" i="2"/>
  <c r="BA124" i="3"/>
  <c r="BB95" i="3"/>
  <c r="BA101" i="3"/>
  <c r="BA128" i="3"/>
  <c r="BB48" i="3"/>
  <c r="BA37" i="3"/>
  <c r="BB41" i="3"/>
  <c r="BB112" i="3"/>
  <c r="BB127" i="3"/>
  <c r="BB92" i="3"/>
  <c r="BB43" i="3"/>
  <c r="BB36" i="3"/>
  <c r="BA113" i="3"/>
  <c r="BA97" i="3"/>
  <c r="BA106" i="3"/>
  <c r="BB90" i="3"/>
  <c r="BB107" i="3"/>
  <c r="BA105" i="3"/>
  <c r="BA66" i="3"/>
  <c r="BA123" i="3"/>
  <c r="BB84" i="3"/>
  <c r="BB81" i="3"/>
  <c r="BB98" i="3"/>
  <c r="BB27" i="3"/>
  <c r="BA74" i="3"/>
  <c r="BA13" i="3"/>
  <c r="BA114" i="3"/>
  <c r="BA99" i="3"/>
  <c r="BB83" i="3"/>
  <c r="BB118" i="3"/>
  <c r="BB42" i="3"/>
  <c r="BA16" i="3"/>
  <c r="BB58" i="3"/>
  <c r="BA62" i="3"/>
  <c r="BA40" i="3"/>
  <c r="BA108" i="3"/>
  <c r="BA85" i="3"/>
  <c r="BB11" i="3"/>
  <c r="BA47" i="3"/>
  <c r="BB31" i="3"/>
  <c r="BA45" i="3"/>
  <c r="BA75" i="3"/>
  <c r="BB68" i="3"/>
  <c r="BB14" i="3"/>
  <c r="BB129" i="3"/>
  <c r="BA8" i="3"/>
  <c r="BA125" i="3"/>
  <c r="BA53" i="3"/>
  <c r="BA72" i="3"/>
  <c r="BB32" i="3"/>
  <c r="BA61" i="3"/>
  <c r="BB12" i="3"/>
  <c r="BA25" i="3"/>
  <c r="BA82" i="3"/>
  <c r="BA88" i="3"/>
  <c r="BA122" i="3"/>
  <c r="BA26" i="3"/>
  <c r="BA44" i="3"/>
  <c r="BA79" i="3"/>
  <c r="BA18" i="3"/>
  <c r="BA52" i="3"/>
  <c r="BA38" i="3"/>
  <c r="BB28" i="3"/>
  <c r="BA64" i="3"/>
  <c r="BA63" i="3"/>
  <c r="BA35" i="3"/>
  <c r="BA91" i="3"/>
  <c r="BA78" i="3"/>
  <c r="BA117" i="3"/>
  <c r="BA57" i="3"/>
  <c r="BA102" i="3"/>
  <c r="BA21" i="3"/>
  <c r="BB30" i="3"/>
  <c r="BB70" i="3"/>
  <c r="BB120" i="3"/>
  <c r="BB77" i="3"/>
  <c r="BB49" i="3"/>
  <c r="BA94" i="3"/>
  <c r="BB93" i="3"/>
  <c r="BA115" i="3"/>
  <c r="BA24" i="3"/>
  <c r="BB71" i="3"/>
  <c r="BA76" i="3"/>
  <c r="BA104" i="3"/>
  <c r="BB119" i="3"/>
  <c r="BA34" i="3"/>
  <c r="BB59" i="3"/>
  <c r="BB87" i="3"/>
  <c r="BA67" i="3"/>
  <c r="BA15" i="3"/>
  <c r="BB41" i="2"/>
  <c r="BB22" i="2"/>
  <c r="BA95" i="2"/>
  <c r="BB67" i="2"/>
  <c r="BB12" i="2"/>
  <c r="BA117" i="2"/>
  <c r="BB110" i="2"/>
  <c r="BB123" i="2"/>
  <c r="BB21" i="2"/>
  <c r="BA64" i="2"/>
  <c r="BA51" i="2"/>
  <c r="BB40" i="2"/>
  <c r="BA83" i="2"/>
  <c r="BA85" i="2"/>
  <c r="BA8" i="2"/>
  <c r="BA104" i="2"/>
  <c r="BA37" i="2"/>
  <c r="BB17" i="2"/>
  <c r="BA101" i="2"/>
  <c r="BB65" i="2"/>
  <c r="BB30" i="2"/>
  <c r="BA46" i="2"/>
  <c r="BA71" i="2"/>
  <c r="BB54" i="2"/>
  <c r="BB81" i="2"/>
  <c r="BB79" i="2"/>
  <c r="BB92" i="2"/>
  <c r="BB118" i="2"/>
  <c r="BB86" i="2"/>
  <c r="BB45" i="2"/>
  <c r="BB111" i="2"/>
  <c r="BB90" i="2"/>
  <c r="BB96" i="2"/>
  <c r="BA61" i="2"/>
  <c r="BB112" i="2"/>
  <c r="BB52" i="2"/>
  <c r="BA15" i="2"/>
  <c r="BA20" i="2"/>
  <c r="BA62" i="2"/>
  <c r="BB73" i="2"/>
  <c r="BB114" i="2"/>
  <c r="BA126" i="2"/>
  <c r="BB63" i="2"/>
  <c r="BA50" i="2"/>
  <c r="BB56" i="2"/>
  <c r="BA87" i="2"/>
  <c r="BB14" i="2"/>
  <c r="BB36" i="2"/>
  <c r="BB88" i="2"/>
  <c r="BB106" i="2"/>
  <c r="BB19" i="2"/>
  <c r="BB25" i="2"/>
  <c r="BB48" i="2"/>
  <c r="BB29" i="2"/>
  <c r="BB102" i="2"/>
  <c r="BA82" i="2"/>
  <c r="BB66" i="2"/>
  <c r="BA44" i="2"/>
  <c r="BA107" i="2"/>
  <c r="BB113" i="2"/>
  <c r="BB75" i="2"/>
  <c r="BA120" i="2"/>
  <c r="BA27" i="2"/>
  <c r="BA38" i="2"/>
  <c r="BA60" i="2"/>
  <c r="BA70" i="2"/>
  <c r="BB108" i="2"/>
  <c r="BB13" i="2"/>
  <c r="BB34" i="2"/>
  <c r="BB59" i="2"/>
  <c r="BB77" i="2"/>
  <c r="BB18" i="2"/>
  <c r="BB93" i="2"/>
  <c r="BB80" i="2"/>
  <c r="BB94" i="2"/>
  <c r="BA43" i="2"/>
  <c r="BB100" i="2"/>
  <c r="BB84" i="2"/>
  <c r="BA42" i="2"/>
  <c r="BB124" i="2"/>
  <c r="BB125" i="2"/>
  <c r="BB23" i="2"/>
  <c r="BA119" i="2"/>
  <c r="BB26" i="2"/>
  <c r="BA58" i="2"/>
  <c r="BB55" i="2"/>
  <c r="BA121" i="2"/>
  <c r="BA24" i="2"/>
  <c r="BA33" i="2"/>
  <c r="BA68" i="2"/>
  <c r="BB78" i="2"/>
  <c r="AI21" i="7"/>
  <c r="G24" i="7" s="1"/>
  <c r="AN6" i="5"/>
  <c r="F71" i="3"/>
  <c r="F32" i="2"/>
  <c r="F129" i="2"/>
  <c r="F120" i="2"/>
  <c r="F97" i="2"/>
  <c r="F79" i="2"/>
  <c r="F26" i="3"/>
  <c r="F22" i="2"/>
  <c r="F64" i="2"/>
  <c r="F32" i="3"/>
  <c r="F48" i="3"/>
  <c r="F92" i="2"/>
  <c r="F10" i="3"/>
  <c r="F129" i="3"/>
  <c r="F56" i="3"/>
  <c r="F91" i="2"/>
  <c r="F76" i="3"/>
  <c r="F78" i="3"/>
  <c r="F56" i="2"/>
  <c r="F54" i="2"/>
  <c r="F24" i="3"/>
  <c r="F69" i="2"/>
  <c r="F89" i="2"/>
  <c r="AE6" i="5"/>
  <c r="BB9" i="2"/>
  <c r="F53" i="2"/>
  <c r="F45" i="3"/>
  <c r="F109" i="2"/>
  <c r="F99" i="2"/>
  <c r="F14" i="3"/>
  <c r="C10" i="4"/>
  <c r="F128" i="3"/>
  <c r="F110" i="3"/>
  <c r="F39" i="2"/>
  <c r="F116" i="2"/>
  <c r="F59" i="2"/>
  <c r="F98" i="2"/>
  <c r="F55" i="3"/>
  <c r="F50" i="2"/>
  <c r="F54" i="3"/>
  <c r="F86" i="3"/>
  <c r="F44" i="2"/>
  <c r="F47" i="3"/>
  <c r="F116" i="3"/>
  <c r="F107" i="2"/>
  <c r="F100" i="3"/>
  <c r="F96" i="3"/>
  <c r="F108" i="2"/>
  <c r="F17" i="2"/>
  <c r="F103" i="2"/>
  <c r="F57" i="3"/>
  <c r="F35" i="3"/>
  <c r="F118" i="3"/>
  <c r="F16" i="2"/>
  <c r="F121" i="2"/>
  <c r="F104" i="3"/>
  <c r="F127" i="3"/>
  <c r="F95" i="2"/>
  <c r="F114" i="2"/>
  <c r="F15" i="3"/>
  <c r="F34" i="3"/>
  <c r="F60" i="3"/>
  <c r="F60" i="2"/>
  <c r="F122" i="2"/>
  <c r="F50" i="3"/>
  <c r="F35" i="2"/>
  <c r="F12" i="2"/>
  <c r="F99" i="3"/>
  <c r="F86" i="2"/>
  <c r="F123" i="2"/>
  <c r="F46" i="2"/>
  <c r="F52" i="2"/>
  <c r="F42" i="3"/>
  <c r="F17" i="3"/>
  <c r="F62" i="3"/>
  <c r="F37" i="2"/>
  <c r="F68" i="2"/>
  <c r="F126" i="3"/>
  <c r="F40" i="2"/>
  <c r="F27" i="3"/>
  <c r="F66" i="2"/>
  <c r="F104" i="2"/>
  <c r="F72" i="3"/>
  <c r="F29" i="3"/>
  <c r="C9" i="4"/>
  <c r="F111" i="3"/>
  <c r="F38" i="2"/>
  <c r="F82" i="2"/>
  <c r="F45" i="2"/>
  <c r="F115" i="3"/>
  <c r="F124" i="3"/>
  <c r="F125" i="2"/>
  <c r="F67" i="2"/>
  <c r="F85" i="2"/>
  <c r="F11" i="2"/>
  <c r="F49" i="3"/>
  <c r="F40" i="3"/>
  <c r="F23" i="3"/>
  <c r="F74" i="2"/>
  <c r="F125" i="3"/>
  <c r="F29" i="2"/>
  <c r="F83" i="2"/>
  <c r="F119" i="2"/>
  <c r="F93" i="3"/>
  <c r="F68" i="3"/>
  <c r="F105" i="3"/>
  <c r="F95" i="3"/>
  <c r="F58" i="2"/>
  <c r="F81" i="3"/>
  <c r="F42" i="2"/>
  <c r="F106" i="3"/>
  <c r="F47" i="2"/>
  <c r="F80" i="2"/>
  <c r="F75" i="2"/>
  <c r="F25" i="2"/>
  <c r="F70" i="3"/>
  <c r="F59" i="3"/>
  <c r="F110" i="2"/>
  <c r="F21" i="2"/>
  <c r="F84" i="3"/>
  <c r="F93" i="2"/>
  <c r="F81" i="2"/>
  <c r="F118" i="2"/>
  <c r="F123" i="3"/>
  <c r="F58" i="3"/>
  <c r="F80" i="3"/>
  <c r="F46" i="3"/>
  <c r="F27" i="2"/>
  <c r="F63" i="2"/>
  <c r="F90" i="2"/>
  <c r="F113" i="2"/>
  <c r="F111" i="2"/>
  <c r="F36" i="2"/>
  <c r="F55" i="2"/>
  <c r="F20" i="2"/>
  <c r="F109" i="3"/>
  <c r="F67" i="3"/>
  <c r="F70" i="2"/>
  <c r="F51" i="3"/>
  <c r="F65" i="2"/>
  <c r="F31" i="3"/>
  <c r="F16" i="3"/>
  <c r="F51" i="2"/>
  <c r="F30" i="2"/>
  <c r="C11" i="4"/>
  <c r="F76" i="2"/>
  <c r="F108" i="3"/>
  <c r="F34" i="2"/>
  <c r="F84" i="2"/>
  <c r="F106" i="2"/>
  <c r="F101" i="2"/>
  <c r="F28" i="3"/>
  <c r="F82" i="3"/>
  <c r="F73" i="3"/>
  <c r="F30" i="3"/>
  <c r="F112" i="3"/>
  <c r="F25" i="3"/>
  <c r="F124" i="2"/>
  <c r="F72" i="2"/>
  <c r="F49" i="2"/>
  <c r="F44" i="3"/>
  <c r="F33" i="3"/>
  <c r="F63" i="3"/>
  <c r="F26" i="2"/>
  <c r="F102" i="3"/>
  <c r="F24" i="2"/>
  <c r="F19" i="2"/>
  <c r="F57" i="2"/>
  <c r="F18" i="2"/>
  <c r="F98" i="3"/>
  <c r="F114" i="3"/>
  <c r="F71" i="2"/>
  <c r="F43" i="2"/>
  <c r="F103" i="3"/>
  <c r="F79" i="3"/>
  <c r="F43" i="3"/>
  <c r="F66" i="3"/>
  <c r="F117" i="2"/>
  <c r="F89" i="3"/>
  <c r="F122" i="3"/>
  <c r="F75" i="3"/>
  <c r="F85" i="3"/>
  <c r="F33" i="2"/>
  <c r="I20" i="7"/>
  <c r="R20" i="7"/>
  <c r="G17" i="7"/>
  <c r="L17" i="7" s="1"/>
  <c r="G19" i="7"/>
  <c r="L19" i="7" s="1"/>
  <c r="AT6" i="5" s="1"/>
  <c r="AF6" i="5"/>
  <c r="AH6" i="5" s="1"/>
  <c r="G20" i="7"/>
  <c r="L20" i="7" s="1"/>
  <c r="AU6" i="5" s="1"/>
  <c r="AI6" i="5"/>
  <c r="AK6" i="5" s="1"/>
  <c r="G21" i="7"/>
  <c r="L21" i="7" s="1"/>
  <c r="AV6" i="5" s="1"/>
  <c r="Z6" i="5"/>
  <c r="AB6" i="5" s="1"/>
  <c r="G18" i="7"/>
  <c r="L18" i="7" s="1"/>
  <c r="AS6" i="5" s="1"/>
  <c r="W6" i="5"/>
  <c r="Y6" i="5" s="1"/>
  <c r="T25" i="7"/>
  <c r="AW82" i="7" s="1"/>
  <c r="E29" i="7" s="1"/>
  <c r="BL6" i="5" s="1"/>
  <c r="BA57" i="2"/>
  <c r="BB89" i="2"/>
  <c r="BB69" i="3"/>
  <c r="BB60" i="3"/>
  <c r="F39" i="3"/>
  <c r="F73" i="2"/>
  <c r="F62" i="2"/>
  <c r="F88" i="3"/>
  <c r="F13" i="2"/>
  <c r="F91" i="3"/>
  <c r="F105" i="2"/>
  <c r="F15" i="2"/>
  <c r="F11" i="3"/>
  <c r="F69" i="3"/>
  <c r="F10" i="2"/>
  <c r="F41" i="2"/>
  <c r="F87" i="3"/>
  <c r="F96" i="2"/>
  <c r="F13" i="3"/>
  <c r="F61" i="3"/>
  <c r="F19" i="3"/>
  <c r="F100" i="2"/>
  <c r="F12" i="3"/>
  <c r="F126" i="2"/>
  <c r="F102" i="2"/>
  <c r="F23" i="2"/>
  <c r="F37" i="3"/>
  <c r="F90" i="3"/>
  <c r="F77" i="2"/>
  <c r="F97" i="3"/>
  <c r="F14" i="2"/>
  <c r="F64" i="3"/>
  <c r="F117" i="3"/>
  <c r="F22" i="3"/>
  <c r="BA50" i="3"/>
  <c r="I17" i="7"/>
  <c r="R19" i="7"/>
  <c r="BA35" i="2"/>
  <c r="BB76" i="2"/>
  <c r="BA103" i="3"/>
  <c r="R17" i="7"/>
  <c r="BA20" i="3"/>
  <c r="BA29" i="3"/>
  <c r="BA33" i="3"/>
  <c r="BA46" i="3"/>
  <c r="BA54" i="3"/>
  <c r="BB89" i="3"/>
  <c r="BB31" i="2"/>
  <c r="BA39" i="2"/>
  <c r="BA72" i="2"/>
  <c r="BA98" i="2"/>
  <c r="BB103" i="2"/>
  <c r="BB116" i="2"/>
  <c r="I19" i="7"/>
  <c r="BA127" i="2"/>
  <c r="BA100" i="3"/>
  <c r="BA109" i="3"/>
  <c r="BB91" i="2"/>
  <c r="BB116" i="3"/>
  <c r="X9" i="2"/>
  <c r="BB39" i="3"/>
  <c r="BB65" i="3"/>
  <c r="BA73" i="3"/>
  <c r="BA96" i="3"/>
  <c r="BA49" i="2"/>
  <c r="BB53" i="2"/>
  <c r="BB109" i="2"/>
  <c r="G22" i="7"/>
  <c r="L22" i="7" s="1"/>
  <c r="AW6" i="5" s="1"/>
  <c r="F87" i="2"/>
  <c r="F83" i="3"/>
  <c r="F65" i="3"/>
  <c r="F120" i="3"/>
  <c r="F101" i="3"/>
  <c r="F127" i="2"/>
  <c r="F121" i="3"/>
  <c r="F128" i="2"/>
  <c r="F115" i="2"/>
  <c r="F77" i="3"/>
  <c r="F28" i="2"/>
  <c r="F18" i="3"/>
  <c r="F38" i="3"/>
  <c r="F94" i="2"/>
  <c r="F41" i="3"/>
  <c r="F88" i="2"/>
  <c r="F31" i="2"/>
  <c r="F113" i="3"/>
  <c r="F20" i="3"/>
  <c r="F107" i="3"/>
  <c r="F48" i="2"/>
  <c r="F52" i="3"/>
  <c r="F112" i="2"/>
  <c r="F21" i="3"/>
  <c r="F92" i="3"/>
  <c r="F61" i="2"/>
  <c r="F78" i="2"/>
  <c r="F36" i="3"/>
  <c r="F94" i="3"/>
  <c r="F74" i="3"/>
  <c r="F119" i="3"/>
  <c r="X8" i="2"/>
  <c r="X8" i="3"/>
  <c r="I22" i="7"/>
  <c r="BA22" i="3"/>
  <c r="BB131" i="3" l="1"/>
  <c r="AC17" i="7" s="1"/>
  <c r="BB131" i="2"/>
  <c r="AA17" i="7" s="1"/>
  <c r="AP6" i="5"/>
  <c r="L24" i="7"/>
  <c r="AY6" i="5" s="1"/>
  <c r="AR6" i="5"/>
  <c r="AA18" i="7" l="1"/>
  <c r="G23" i="7" s="1"/>
  <c r="L23" i="7" s="1"/>
  <c r="AX6" i="5" s="1"/>
  <c r="AZ6" i="5" s="1"/>
  <c r="L25" i="7" l="1"/>
  <c r="AO6" i="5"/>
</calcChain>
</file>

<file path=xl/sharedStrings.xml><?xml version="1.0" encoding="utf-8"?>
<sst xmlns="http://schemas.openxmlformats.org/spreadsheetml/2006/main" count="1765" uniqueCount="1038">
  <si>
    <t>性別</t>
    <rPh sb="0" eb="2">
      <t>セイベツ</t>
    </rPh>
    <phoneticPr fontId="2"/>
  </si>
  <si>
    <t>年齢</t>
    <rPh sb="0" eb="1">
      <t>ネン</t>
    </rPh>
    <rPh sb="1" eb="2">
      <t>レイ</t>
    </rPh>
    <phoneticPr fontId="2"/>
  </si>
  <si>
    <t>規定内</t>
    <rPh sb="0" eb="2">
      <t>キテイ</t>
    </rPh>
    <rPh sb="2" eb="3">
      <t>ナイ</t>
    </rPh>
    <phoneticPr fontId="1"/>
  </si>
  <si>
    <t>〒</t>
    <phoneticPr fontId="4"/>
  </si>
  <si>
    <t>参加費合計</t>
    <rPh sb="0" eb="3">
      <t>サンカヒ</t>
    </rPh>
    <rPh sb="3" eb="4">
      <t>ゴウ</t>
    </rPh>
    <rPh sb="4" eb="5">
      <t>ケイ</t>
    </rPh>
    <phoneticPr fontId="4"/>
  </si>
  <si>
    <t>L</t>
  </si>
  <si>
    <t>×</t>
    <phoneticPr fontId="4"/>
  </si>
  <si>
    <t>＝</t>
    <phoneticPr fontId="4"/>
  </si>
  <si>
    <t>代表氏名</t>
    <rPh sb="0" eb="2">
      <t>ダイヒョウ</t>
    </rPh>
    <rPh sb="2" eb="4">
      <t>シメイ</t>
    </rPh>
    <phoneticPr fontId="14"/>
  </si>
  <si>
    <t>代表〒</t>
    <rPh sb="0" eb="2">
      <t>ダイヒョウ</t>
    </rPh>
    <phoneticPr fontId="14"/>
  </si>
  <si>
    <t>代表住所</t>
    <rPh sb="0" eb="2">
      <t>ダイヒョウ</t>
    </rPh>
    <rPh sb="2" eb="4">
      <t>ジュウショ</t>
    </rPh>
    <phoneticPr fontId="14"/>
  </si>
  <si>
    <t>代表電話</t>
    <rPh sb="0" eb="2">
      <t>ダイヒョウ</t>
    </rPh>
    <rPh sb="2" eb="4">
      <t>デンワ</t>
    </rPh>
    <phoneticPr fontId="14"/>
  </si>
  <si>
    <t>代表E-mail</t>
    <rPh sb="0" eb="2">
      <t>ダイヒョウ</t>
    </rPh>
    <phoneticPr fontId="14"/>
  </si>
  <si>
    <t>代表性別</t>
    <rPh sb="0" eb="2">
      <t>ダイヒョウ</t>
    </rPh>
    <rPh sb="2" eb="4">
      <t>セイベツ</t>
    </rPh>
    <phoneticPr fontId="14"/>
  </si>
  <si>
    <t>性　別</t>
    <phoneticPr fontId="1"/>
  </si>
  <si>
    <t>住　所</t>
    <phoneticPr fontId="1"/>
  </si>
  <si>
    <t>連絡先</t>
    <rPh sb="0" eb="3">
      <t>レンラクサキ</t>
    </rPh>
    <phoneticPr fontId="1"/>
  </si>
  <si>
    <t>E-mail</t>
    <phoneticPr fontId="1"/>
  </si>
  <si>
    <t>ﾌﾘｶﾞﾅ(半角ｶﾀｶﾅ)</t>
    <phoneticPr fontId="2"/>
  </si>
  <si>
    <t>チーム名</t>
    <rPh sb="3" eb="4">
      <t>メイ</t>
    </rPh>
    <phoneticPr fontId="2"/>
  </si>
  <si>
    <t>チーム名</t>
    <rPh sb="3" eb="4">
      <t>メイ</t>
    </rPh>
    <phoneticPr fontId="12"/>
  </si>
  <si>
    <t>ｴﾝﾄﾘｰ数</t>
    <rPh sb="5" eb="6">
      <t>スウ</t>
    </rPh>
    <phoneticPr fontId="1"/>
  </si>
  <si>
    <t>男子</t>
    <rPh sb="0" eb="2">
      <t>ダンシ</t>
    </rPh>
    <phoneticPr fontId="1"/>
  </si>
  <si>
    <t>ﾌﾘｶﾞﾅ(半角ｶﾀｶﾅ)</t>
    <phoneticPr fontId="2"/>
  </si>
  <si>
    <t>競技者
番号</t>
    <rPh sb="0" eb="3">
      <t>キョウギシャ</t>
    </rPh>
    <rPh sb="4" eb="6">
      <t>バンゴウ</t>
    </rPh>
    <phoneticPr fontId="2"/>
  </si>
  <si>
    <t>競技者氏名</t>
    <rPh sb="0" eb="3">
      <t>キョウギシャ</t>
    </rPh>
    <rPh sb="3" eb="5">
      <t>シメイ</t>
    </rPh>
    <phoneticPr fontId="2"/>
  </si>
  <si>
    <t>生年月日
(yyyy/mm/dd)</t>
    <rPh sb="0" eb="2">
      <t>セイネン</t>
    </rPh>
    <rPh sb="2" eb="4">
      <t>ガッピ</t>
    </rPh>
    <phoneticPr fontId="1"/>
  </si>
  <si>
    <t>代表ﾌﾘｶﾞﾅ</t>
    <rPh sb="0" eb="2">
      <t>ダイヒョウ</t>
    </rPh>
    <phoneticPr fontId="14"/>
  </si>
  <si>
    <t>参加費合計</t>
    <rPh sb="0" eb="3">
      <t>サンカヒ</t>
    </rPh>
    <rPh sb="3" eb="5">
      <t>ゴウケイ</t>
    </rPh>
    <phoneticPr fontId="14"/>
  </si>
  <si>
    <t>男</t>
    <rPh sb="0" eb="1">
      <t>オトコ</t>
    </rPh>
    <phoneticPr fontId="1"/>
  </si>
  <si>
    <t>B-1</t>
    <phoneticPr fontId="1"/>
  </si>
  <si>
    <t>B-2</t>
    <phoneticPr fontId="1"/>
  </si>
  <si>
    <t>女子</t>
    <rPh sb="0" eb="2">
      <t>ジョシ</t>
    </rPh>
    <phoneticPr fontId="1"/>
  </si>
  <si>
    <t>ﾄｳｷｮｳ</t>
    <phoneticPr fontId="1"/>
  </si>
  <si>
    <t>ﾀﾛｳ</t>
    <phoneticPr fontId="1"/>
  </si>
  <si>
    <t>ﾊﾅｺ</t>
    <phoneticPr fontId="1"/>
  </si>
  <si>
    <t>女</t>
    <rPh sb="0" eb="1">
      <t>オンナ</t>
    </rPh>
    <phoneticPr fontId="1"/>
  </si>
  <si>
    <t>1.</t>
    <phoneticPr fontId="21"/>
  </si>
  <si>
    <t>×</t>
    <phoneticPr fontId="1"/>
  </si>
  <si>
    <t>○</t>
    <phoneticPr fontId="1"/>
  </si>
  <si>
    <t>▲</t>
    <phoneticPr fontId="1"/>
  </si>
  <si>
    <t>▲</t>
    <phoneticPr fontId="1"/>
  </si>
  <si>
    <t>漢字・姓</t>
    <rPh sb="0" eb="2">
      <t>カンジ</t>
    </rPh>
    <rPh sb="3" eb="4">
      <t>セイ</t>
    </rPh>
    <phoneticPr fontId="2"/>
  </si>
  <si>
    <t>漢字・名</t>
    <rPh sb="0" eb="2">
      <t>カンジ</t>
    </rPh>
    <rPh sb="3" eb="4">
      <t>メイ</t>
    </rPh>
    <phoneticPr fontId="2"/>
  </si>
  <si>
    <t>○</t>
    <phoneticPr fontId="1"/>
  </si>
  <si>
    <t>[11]</t>
    <phoneticPr fontId="1"/>
  </si>
  <si>
    <t>チーム名</t>
    <rPh sb="3" eb="4">
      <t>メイ</t>
    </rPh>
    <phoneticPr fontId="1"/>
  </si>
  <si>
    <t>チーム代表者</t>
    <rPh sb="3" eb="5">
      <t>ダイヒョウ</t>
    </rPh>
    <rPh sb="5" eb="6">
      <t>シャ</t>
    </rPh>
    <phoneticPr fontId="1"/>
  </si>
  <si>
    <t>[15]</t>
    <phoneticPr fontId="1"/>
  </si>
  <si>
    <t>[14]</t>
    <phoneticPr fontId="1"/>
  </si>
  <si>
    <t>[01]</t>
    <phoneticPr fontId="21"/>
  </si>
  <si>
    <t>[02]</t>
    <phoneticPr fontId="21"/>
  </si>
  <si>
    <t>[03]</t>
    <phoneticPr fontId="21"/>
  </si>
  <si>
    <t>[21]</t>
    <phoneticPr fontId="1"/>
  </si>
  <si>
    <t>A[11]</t>
    <phoneticPr fontId="14"/>
  </si>
  <si>
    <t>A[12]</t>
    <phoneticPr fontId="14"/>
  </si>
  <si>
    <t>A[13]</t>
    <phoneticPr fontId="14"/>
  </si>
  <si>
    <t>A[14]</t>
    <phoneticPr fontId="14"/>
  </si>
  <si>
    <t>A[15]</t>
    <phoneticPr fontId="14"/>
  </si>
  <si>
    <t>浜松町LSC</t>
    <rPh sb="0" eb="3">
      <t>ハママツチョウ</t>
    </rPh>
    <phoneticPr fontId="2"/>
  </si>
  <si>
    <t>A[22]</t>
    <phoneticPr fontId="14"/>
  </si>
  <si>
    <t>A[31]</t>
    <phoneticPr fontId="14"/>
  </si>
  <si>
    <t>男女</t>
    <rPh sb="0" eb="2">
      <t>ダンジョ</t>
    </rPh>
    <phoneticPr fontId="1"/>
  </si>
  <si>
    <t>大会初日</t>
    <rPh sb="0" eb="2">
      <t>タイカイ</t>
    </rPh>
    <rPh sb="2" eb="4">
      <t>ショニチ</t>
    </rPh>
    <phoneticPr fontId="21"/>
  </si>
  <si>
    <t>[12]</t>
    <phoneticPr fontId="21"/>
  </si>
  <si>
    <t>上段項目：</t>
    <rPh sb="0" eb="2">
      <t>ジョウダン</t>
    </rPh>
    <rPh sb="2" eb="4">
      <t>コウモク</t>
    </rPh>
    <phoneticPr fontId="21"/>
  </si>
  <si>
    <t>下段項目：</t>
    <rPh sb="0" eb="2">
      <t>ゲダン</t>
    </rPh>
    <rPh sb="2" eb="4">
      <t>コウモク</t>
    </rPh>
    <phoneticPr fontId="21"/>
  </si>
  <si>
    <t>[13]</t>
    <phoneticPr fontId="21"/>
  </si>
  <si>
    <t>【例】yyyy/mm/dd</t>
    <rPh sb="1" eb="2">
      <t>レイ</t>
    </rPh>
    <phoneticPr fontId="21"/>
  </si>
  <si>
    <t>3.</t>
  </si>
  <si>
    <t>[21]</t>
    <phoneticPr fontId="21"/>
  </si>
  <si>
    <t>2.</t>
  </si>
  <si>
    <t>[22]</t>
    <phoneticPr fontId="21"/>
  </si>
  <si>
    <t>☆全日本など、予選会を行う大会の場合は、日付1～日付3に各予選会初日の日付を入力。</t>
    <rPh sb="1" eb="4">
      <t>ゼンニホン</t>
    </rPh>
    <rPh sb="7" eb="10">
      <t>ヨセンカイ</t>
    </rPh>
    <rPh sb="11" eb="12">
      <t>オコナ</t>
    </rPh>
    <rPh sb="13" eb="15">
      <t>タイカイ</t>
    </rPh>
    <rPh sb="16" eb="18">
      <t>バアイ</t>
    </rPh>
    <rPh sb="20" eb="22">
      <t>ヒヅケ</t>
    </rPh>
    <rPh sb="24" eb="26">
      <t>ヒヅケ</t>
    </rPh>
    <rPh sb="28" eb="31">
      <t>カクヨセン</t>
    </rPh>
    <rPh sb="31" eb="32">
      <t>カイ</t>
    </rPh>
    <rPh sb="32" eb="34">
      <t>ショニチ</t>
    </rPh>
    <rPh sb="35" eb="37">
      <t>ヒヅケ</t>
    </rPh>
    <rPh sb="38" eb="40">
      <t>ニュウリョク</t>
    </rPh>
    <phoneticPr fontId="21"/>
  </si>
  <si>
    <t>大会名</t>
    <rPh sb="0" eb="2">
      <t>タイカイ</t>
    </rPh>
    <rPh sb="2" eb="3">
      <t>メイ</t>
    </rPh>
    <phoneticPr fontId="21"/>
  </si>
  <si>
    <t>(内訳)</t>
    <rPh sb="1" eb="2">
      <t>ナイ</t>
    </rPh>
    <rPh sb="2" eb="3">
      <t>ヤク</t>
    </rPh>
    <phoneticPr fontId="1"/>
  </si>
  <si>
    <t>正式名称</t>
    <phoneticPr fontId="1"/>
  </si>
  <si>
    <t>チーム正式名称</t>
    <rPh sb="3" eb="5">
      <t>セイシキ</t>
    </rPh>
    <rPh sb="5" eb="7">
      <t>メイショウ</t>
    </rPh>
    <phoneticPr fontId="14"/>
  </si>
  <si>
    <t>《基本設定》</t>
    <rPh sb="1" eb="3">
      <t>キホン</t>
    </rPh>
    <rPh sb="3" eb="5">
      <t>セッテイ</t>
    </rPh>
    <phoneticPr fontId="21"/>
  </si>
  <si>
    <t>《基本設定》</t>
    <rPh sb="1" eb="3">
      <t>キホン</t>
    </rPh>
    <rPh sb="3" eb="5">
      <t>セッテイ</t>
    </rPh>
    <phoneticPr fontId="1"/>
  </si>
  <si>
    <t>参加種別</t>
    <rPh sb="0" eb="2">
      <t>サンカ</t>
    </rPh>
    <rPh sb="2" eb="4">
      <t>シュベツ</t>
    </rPh>
    <phoneticPr fontId="2"/>
  </si>
  <si>
    <t>エントリー規定種目数</t>
    <rPh sb="5" eb="7">
      <t>キテイ</t>
    </rPh>
    <rPh sb="7" eb="9">
      <t>シュモク</t>
    </rPh>
    <rPh sb="9" eb="10">
      <t>スウ</t>
    </rPh>
    <phoneticPr fontId="1"/>
  </si>
  <si>
    <t>種目ごとエントリー　入力制限コード</t>
    <rPh sb="0" eb="2">
      <t>シュモク</t>
    </rPh>
    <rPh sb="10" eb="12">
      <t>ニュウリョク</t>
    </rPh>
    <rPh sb="12" eb="14">
      <t>セイゲン</t>
    </rPh>
    <phoneticPr fontId="1"/>
  </si>
  <si>
    <t>エントリー担当者</t>
    <rPh sb="5" eb="7">
      <t>タントウ</t>
    </rPh>
    <rPh sb="7" eb="8">
      <t>シャ</t>
    </rPh>
    <phoneticPr fontId="1"/>
  </si>
  <si>
    <t>×</t>
    <phoneticPr fontId="21"/>
  </si>
  <si>
    <t>☆６区分。使用しない（全部・一部）場合は、セル内データを削除。</t>
    <rPh sb="2" eb="4">
      <t>クブン</t>
    </rPh>
    <rPh sb="5" eb="7">
      <t>シヨウ</t>
    </rPh>
    <rPh sb="11" eb="13">
      <t>ゼンブ</t>
    </rPh>
    <rPh sb="14" eb="16">
      <t>イチブ</t>
    </rPh>
    <rPh sb="17" eb="19">
      <t>バアイ</t>
    </rPh>
    <rPh sb="23" eb="24">
      <t>ナイ</t>
    </rPh>
    <rPh sb="28" eb="30">
      <t>サクジョ</t>
    </rPh>
    <phoneticPr fontId="21"/>
  </si>
  <si>
    <t>ﾗｯｼｭｶﾞｰﾄﾞ・Tｼｬﾂ等　サイズ区分</t>
    <rPh sb="14" eb="15">
      <t>トウ</t>
    </rPh>
    <rPh sb="19" eb="21">
      <t>クブン</t>
    </rPh>
    <phoneticPr fontId="21"/>
  </si>
  <si>
    <t>人</t>
    <rPh sb="0" eb="1">
      <t>ニン</t>
    </rPh>
    <phoneticPr fontId="21"/>
  </si>
  <si>
    <t>[31]</t>
    <phoneticPr fontId="21"/>
  </si>
  <si>
    <t>☆大会要項に準拠した名称を入力。</t>
    <rPh sb="1" eb="3">
      <t>タイカイ</t>
    </rPh>
    <rPh sb="3" eb="5">
      <t>ヨウコウ</t>
    </rPh>
    <rPh sb="6" eb="8">
      <t>ジュンキョ</t>
    </rPh>
    <rPh sb="10" eb="12">
      <t>メイショウ</t>
    </rPh>
    <rPh sb="13" eb="15">
      <t>ニュウリョク</t>
    </rPh>
    <phoneticPr fontId="21"/>
  </si>
  <si>
    <t>↓「義務あり」の場合</t>
    <rPh sb="2" eb="4">
      <t>ギム</t>
    </rPh>
    <rPh sb="8" eb="10">
      <t>バアイ</t>
    </rPh>
    <phoneticPr fontId="21"/>
  </si>
  <si>
    <t>０人</t>
    <rPh sb="1" eb="2">
      <t>ニン</t>
    </rPh>
    <phoneticPr fontId="21"/>
  </si>
  <si>
    <t>１人</t>
    <rPh sb="1" eb="2">
      <t>ニン</t>
    </rPh>
    <phoneticPr fontId="21"/>
  </si>
  <si>
    <t>２人</t>
    <rPh sb="1" eb="2">
      <t>ニン</t>
    </rPh>
    <phoneticPr fontId="21"/>
  </si>
  <si>
    <t>M00</t>
    <phoneticPr fontId="1"/>
  </si>
  <si>
    <t>M01</t>
    <phoneticPr fontId="1"/>
  </si>
  <si>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</si>
  <si>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</si>
  <si>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</si>
  <si>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</si>
  <si>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</si>
  <si>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</si>
  <si>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</si>
  <si>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</si>
  <si>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</si>
  <si>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</si>
  <si>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</si>
  <si>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</si>
  <si>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</si>
  <si>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</si>
  <si>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</si>
  <si>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</si>
  <si>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</si>
  <si>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</si>
  <si>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</si>
  <si>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</si>
  <si>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</si>
  <si>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</si>
  <si>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</si>
  <si>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</si>
  <si>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</si>
  <si>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</si>
  <si>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</si>
  <si>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</si>
  <si>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</si>
  <si>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</si>
  <si>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</si>
  <si>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</si>
  <si>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</si>
  <si>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</si>
  <si>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</si>
  <si>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</si>
  <si>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</si>
  <si>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</si>
  <si>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</si>
  <si>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</si>
  <si>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</si>
  <si>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</si>
  <si>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</si>
  <si>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</si>
  <si>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</si>
  <si>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</si>
  <si>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</si>
  <si>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</si>
  <si>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</si>
  <si>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</si>
  <si>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</si>
  <si>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</si>
  <si>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</si>
  <si>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</si>
  <si>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</si>
  <si>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</si>
  <si>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</si>
  <si>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</si>
  <si>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</si>
  <si>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</si>
  <si>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</si>
  <si>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</si>
  <si>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</si>
  <si>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</si>
  <si>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</si>
  <si>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</si>
  <si>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</si>
  <si>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</si>
  <si>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</si>
  <si>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</si>
  <si>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</si>
  <si>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</si>
  <si>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</si>
  <si>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</si>
  <si>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</si>
  <si>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</si>
  <si>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</si>
  <si>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</si>
  <si>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</si>
  <si>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phoneticPr fontId="1"/>
  </si>
  <si>
    <t>F01</t>
    <phoneticPr fontId="1"/>
  </si>
  <si>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</si>
  <si>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</si>
  <si>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</si>
  <si>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</si>
  <si>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</si>
  <si>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</si>
  <si>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</si>
  <si>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</si>
  <si>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</si>
  <si>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</si>
  <si>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</si>
  <si>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</si>
  <si>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</si>
  <si>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</si>
  <si>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</si>
  <si>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</si>
  <si>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</si>
  <si>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</si>
  <si>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</si>
  <si>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</si>
  <si>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</si>
  <si>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</si>
  <si>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</si>
  <si>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</si>
  <si>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</si>
  <si>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</si>
  <si>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</si>
  <si>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</si>
  <si>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</si>
  <si>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</si>
  <si>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</si>
  <si>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</si>
  <si>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</si>
  <si>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</si>
  <si>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</si>
  <si>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</si>
  <si>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</si>
  <si>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</si>
  <si>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</si>
  <si>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</si>
  <si>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</si>
  <si>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</si>
  <si>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</si>
  <si>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</si>
  <si>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</si>
  <si>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</si>
  <si>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</si>
  <si>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</si>
  <si>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</si>
  <si>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</si>
  <si>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</si>
  <si>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</si>
  <si>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</si>
  <si>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</si>
  <si>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</si>
  <si>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</si>
  <si>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</si>
  <si>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</si>
  <si>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</si>
  <si>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</si>
  <si>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</si>
  <si>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</si>
  <si>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</si>
  <si>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</si>
  <si>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</si>
  <si>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</si>
  <si>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</si>
  <si>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</si>
  <si>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</si>
  <si>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</si>
  <si>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</si>
  <si>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</si>
  <si>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</si>
  <si>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</si>
  <si>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</si>
  <si>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</si>
  <si>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</si>
  <si>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</si>
  <si>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</si>
  <si>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phoneticPr fontId="1"/>
  </si>
  <si>
    <t>No.</t>
    <phoneticPr fontId="1"/>
  </si>
  <si>
    <t>男子</t>
    <rPh sb="0" eb="1">
      <t>オトコ</t>
    </rPh>
    <rPh sb="1" eb="2">
      <t>コ</t>
    </rPh>
    <phoneticPr fontId="4"/>
  </si>
  <si>
    <t>女子</t>
    <rPh sb="0" eb="1">
      <t>オンナ</t>
    </rPh>
    <rPh sb="1" eb="2">
      <t>コ</t>
    </rPh>
    <phoneticPr fontId="4"/>
  </si>
  <si>
    <t>参加種別・参加費</t>
    <rPh sb="0" eb="2">
      <t>サンカ</t>
    </rPh>
    <rPh sb="2" eb="4">
      <t>シュベツ</t>
    </rPh>
    <phoneticPr fontId="1"/>
  </si>
  <si>
    <t>○</t>
    <phoneticPr fontId="1"/>
  </si>
  <si>
    <t>B1-24</t>
  </si>
  <si>
    <t>B1-25</t>
  </si>
  <si>
    <t>B1-26</t>
  </si>
  <si>
    <t>B1-27</t>
  </si>
  <si>
    <t>B1-28</t>
  </si>
  <si>
    <t>B1-29</t>
  </si>
  <si>
    <t>予選
区分</t>
    <rPh sb="0" eb="2">
      <t>ヨセン</t>
    </rPh>
    <rPh sb="3" eb="5">
      <t>クブン</t>
    </rPh>
    <phoneticPr fontId="12"/>
  </si>
  <si>
    <t>ﾁｰﾑ･特別</t>
    <rPh sb="4" eb="6">
      <t>トクベツ</t>
    </rPh>
    <phoneticPr fontId="1"/>
  </si>
  <si>
    <t>項目名：</t>
    <rPh sb="0" eb="2">
      <t>コウモク</t>
    </rPh>
    <rPh sb="2" eb="3">
      <t>メイ</t>
    </rPh>
    <phoneticPr fontId="21"/>
  </si>
  <si>
    <t>☆数を把握したい項目の単位（人、個など）を入力。</t>
    <rPh sb="1" eb="2">
      <t>カズ</t>
    </rPh>
    <rPh sb="3" eb="5">
      <t>ハアク</t>
    </rPh>
    <rPh sb="8" eb="10">
      <t>コウモク</t>
    </rPh>
    <rPh sb="11" eb="13">
      <t>タンイ</t>
    </rPh>
    <rPh sb="14" eb="15">
      <t>ニン</t>
    </rPh>
    <rPh sb="16" eb="17">
      <t>コ</t>
    </rPh>
    <rPh sb="21" eb="23">
      <t>ニュウリョク</t>
    </rPh>
    <phoneticPr fontId="21"/>
  </si>
  <si>
    <t>予選会</t>
    <rPh sb="0" eb="3">
      <t>ヨセンカイ</t>
    </rPh>
    <phoneticPr fontId="14"/>
  </si>
  <si>
    <t>代表者連絡先→</t>
    <rPh sb="0" eb="3">
      <t>ダイヒョウシャ</t>
    </rPh>
    <rPh sb="3" eb="6">
      <t>レンラクサキ</t>
    </rPh>
    <phoneticPr fontId="14"/>
  </si>
  <si>
    <t>※団体会費
納入確認</t>
    <rPh sb="1" eb="3">
      <t>ダンタイ</t>
    </rPh>
    <rPh sb="3" eb="5">
      <t>カイヒ</t>
    </rPh>
    <rPh sb="6" eb="8">
      <t>ノウニュウ</t>
    </rPh>
    <rPh sb="8" eb="10">
      <t>カクニン</t>
    </rPh>
    <phoneticPr fontId="14"/>
  </si>
  <si>
    <t>※ﾃﾞｰﾀ不備</t>
    <rPh sb="5" eb="7">
      <t>フビ</t>
    </rPh>
    <phoneticPr fontId="14"/>
  </si>
  <si>
    <t>ﾗｯｼｭｶﾞｰﾄﾞ･Tｼｬﾂ等希望ｻｲｽﾞ内訳→</t>
    <rPh sb="14" eb="15">
      <t>トウ</t>
    </rPh>
    <rPh sb="15" eb="17">
      <t>キボウ</t>
    </rPh>
    <rPh sb="21" eb="23">
      <t>ウチワケ</t>
    </rPh>
    <phoneticPr fontId="14"/>
  </si>
  <si>
    <t>チーム名→</t>
    <rPh sb="3" eb="4">
      <t>メイ</t>
    </rPh>
    <phoneticPr fontId="14"/>
  </si>
  <si>
    <t>※同意書
提出確認</t>
    <rPh sb="1" eb="4">
      <t>ドウイショ</t>
    </rPh>
    <rPh sb="5" eb="7">
      <t>テイシュツ</t>
    </rPh>
    <rPh sb="7" eb="9">
      <t>カクニン</t>
    </rPh>
    <phoneticPr fontId="14"/>
  </si>
  <si>
    <t>※個人会費
納入確認</t>
    <rPh sb="1" eb="3">
      <t>コジン</t>
    </rPh>
    <rPh sb="3" eb="5">
      <t>カイヒ</t>
    </rPh>
    <rPh sb="6" eb="8">
      <t>ノウニュウ</t>
    </rPh>
    <rPh sb="8" eb="10">
      <t>カクニン</t>
    </rPh>
    <phoneticPr fontId="14"/>
  </si>
  <si>
    <t>※参加費
振込確認</t>
    <rPh sb="1" eb="4">
      <t>サンカヒ</t>
    </rPh>
    <rPh sb="5" eb="7">
      <t>フリコ</t>
    </rPh>
    <rPh sb="7" eb="9">
      <t>カクニン</t>
    </rPh>
    <phoneticPr fontId="14"/>
  </si>
  <si>
    <t>B2-24</t>
  </si>
  <si>
    <t>B2-25</t>
  </si>
  <si>
    <t>B2-26</t>
  </si>
  <si>
    <t>B2-27</t>
  </si>
  <si>
    <t>B2-28</t>
  </si>
  <si>
    <t>B2-29</t>
  </si>
  <si>
    <t>希望数調査</t>
    <rPh sb="0" eb="2">
      <t>キボウ</t>
    </rPh>
    <rPh sb="2" eb="3">
      <t>スウ</t>
    </rPh>
    <rPh sb="3" eb="5">
      <t>チョウサ</t>
    </rPh>
    <phoneticPr fontId="21"/>
  </si>
  <si>
    <t>品川</t>
    <rPh sb="0" eb="2">
      <t>シナガワ</t>
    </rPh>
    <phoneticPr fontId="1"/>
  </si>
  <si>
    <t>勇樹</t>
    <rPh sb="0" eb="2">
      <t>ユウキ</t>
    </rPh>
    <phoneticPr fontId="1"/>
  </si>
  <si>
    <t>ｼﾅｶﾞﾜ</t>
    <phoneticPr fontId="1"/>
  </si>
  <si>
    <t>ﾕｳｷ</t>
    <phoneticPr fontId="1"/>
  </si>
  <si>
    <t>東京</t>
    <rPh sb="0" eb="2">
      <t>トウキョウ</t>
    </rPh>
    <phoneticPr fontId="1"/>
  </si>
  <si>
    <t>花子</t>
    <rPh sb="0" eb="2">
      <t>ハナコ</t>
    </rPh>
    <phoneticPr fontId="1"/>
  </si>
  <si>
    <t>香奈</t>
    <rPh sb="0" eb="2">
      <t>カナ</t>
    </rPh>
    <phoneticPr fontId="1"/>
  </si>
  <si>
    <t>ｶﾅ</t>
    <phoneticPr fontId="1"/>
  </si>
  <si>
    <t>M</t>
  </si>
  <si>
    <t>種目（エントリー種目数に制限が無いときは　"99"　と入力）</t>
    <rPh sb="0" eb="2">
      <t>シュモク</t>
    </rPh>
    <rPh sb="8" eb="10">
      <t>シュモク</t>
    </rPh>
    <rPh sb="10" eb="11">
      <t>スウ</t>
    </rPh>
    <rPh sb="12" eb="14">
      <t>セイゲン</t>
    </rPh>
    <rPh sb="15" eb="16">
      <t>ナ</t>
    </rPh>
    <rPh sb="27" eb="29">
      <t>ニュウリョク</t>
    </rPh>
    <phoneticPr fontId="1"/>
  </si>
  <si>
    <t>中学生</t>
    <rPh sb="0" eb="3">
      <t>チュウガクセイ</t>
    </rPh>
    <phoneticPr fontId="1"/>
  </si>
  <si>
    <t>☆エントリー種目数に制限が無い場合は、必ず、セル内データを削除。</t>
    <rPh sb="6" eb="8">
      <t>シュモク</t>
    </rPh>
    <rPh sb="8" eb="9">
      <t>スウ</t>
    </rPh>
    <rPh sb="10" eb="12">
      <t>セイゲン</t>
    </rPh>
    <rPh sb="13" eb="14">
      <t>ナ</t>
    </rPh>
    <rPh sb="15" eb="17">
      <t>バアイ</t>
    </rPh>
    <rPh sb="19" eb="20">
      <t>カナラ</t>
    </rPh>
    <rPh sb="24" eb="25">
      <t>ナイ</t>
    </rPh>
    <rPh sb="29" eb="31">
      <t>サクジョ</t>
    </rPh>
    <phoneticPr fontId="21"/>
  </si>
  <si>
    <t>☆使用しない欄（1.～3.）は、セル内データを削除。</t>
    <rPh sb="1" eb="3">
      <t>シヨウ</t>
    </rPh>
    <rPh sb="6" eb="7">
      <t>ラン</t>
    </rPh>
    <rPh sb="18" eb="19">
      <t>ナイ</t>
    </rPh>
    <rPh sb="23" eb="25">
      <t>サクジョ</t>
    </rPh>
    <phoneticPr fontId="21"/>
  </si>
  <si>
    <t>人表示</t>
    <rPh sb="0" eb="1">
      <t>ニン</t>
    </rPh>
    <rPh sb="1" eb="3">
      <t>ヒョウジ</t>
    </rPh>
    <phoneticPr fontId="21"/>
  </si>
  <si>
    <t>参加確認→</t>
    <rPh sb="0" eb="2">
      <t>サンカ</t>
    </rPh>
    <rPh sb="2" eb="4">
      <t>カクニン</t>
    </rPh>
    <phoneticPr fontId="14"/>
  </si>
  <si>
    <t>予選会区分</t>
    <rPh sb="0" eb="3">
      <t>ヨセンカイ</t>
    </rPh>
    <rPh sb="3" eb="5">
      <t>クブン</t>
    </rPh>
    <phoneticPr fontId="21"/>
  </si>
  <si>
    <t>☆日付・曜日・エントリー送付方法を修正する。</t>
    <rPh sb="1" eb="3">
      <t>ヒヅケ</t>
    </rPh>
    <rPh sb="4" eb="6">
      <t>ヨウビ</t>
    </rPh>
    <rPh sb="12" eb="14">
      <t>ソウフ</t>
    </rPh>
    <rPh sb="14" eb="16">
      <t>ホウホウ</t>
    </rPh>
    <rPh sb="17" eb="19">
      <t>シュウセイ</t>
    </rPh>
    <phoneticPr fontId="21"/>
  </si>
  <si>
    <t>エントリー競技者数が…</t>
    <rPh sb="8" eb="9">
      <t>スウ</t>
    </rPh>
    <phoneticPr fontId="21"/>
  </si>
  <si>
    <t>エントリー担当連絡先→</t>
    <rPh sb="5" eb="7">
      <t>タントウ</t>
    </rPh>
    <rPh sb="7" eb="10">
      <t>レンラクサキ</t>
    </rPh>
    <phoneticPr fontId="14"/>
  </si>
  <si>
    <t>担当氏名</t>
    <rPh sb="0" eb="2">
      <t>タントウ</t>
    </rPh>
    <rPh sb="2" eb="4">
      <t>シメイ</t>
    </rPh>
    <phoneticPr fontId="14"/>
  </si>
  <si>
    <t>担当ﾌﾘｶﾞﾅ</t>
    <rPh sb="0" eb="2">
      <t>タントウ</t>
    </rPh>
    <phoneticPr fontId="14"/>
  </si>
  <si>
    <t>担当性別</t>
    <rPh sb="0" eb="2">
      <t>タントウ</t>
    </rPh>
    <rPh sb="2" eb="4">
      <t>セイベツ</t>
    </rPh>
    <phoneticPr fontId="14"/>
  </si>
  <si>
    <t>担当〒</t>
    <rPh sb="0" eb="2">
      <t>タントウ</t>
    </rPh>
    <phoneticPr fontId="14"/>
  </si>
  <si>
    <t>担当住所</t>
    <rPh sb="0" eb="2">
      <t>タントウ</t>
    </rPh>
    <rPh sb="2" eb="4">
      <t>ジュウショ</t>
    </rPh>
    <phoneticPr fontId="14"/>
  </si>
  <si>
    <t>担当電話</t>
    <rPh sb="0" eb="2">
      <t>タントウ</t>
    </rPh>
    <rPh sb="2" eb="4">
      <t>デンワ</t>
    </rPh>
    <phoneticPr fontId="14"/>
  </si>
  <si>
    <t>担当E-mail</t>
    <rPh sb="0" eb="2">
      <t>タントウ</t>
    </rPh>
    <phoneticPr fontId="14"/>
  </si>
  <si>
    <t>種目追加・男女内訳→</t>
    <phoneticPr fontId="14"/>
  </si>
  <si>
    <t>参加種別・男女内訳→</t>
    <rPh sb="0" eb="2">
      <t>サンカ</t>
    </rPh>
    <rPh sb="2" eb="4">
      <t>シュベツ</t>
    </rPh>
    <rPh sb="5" eb="7">
      <t>ダンジョ</t>
    </rPh>
    <rPh sb="7" eb="9">
      <t>ウチワケ</t>
    </rPh>
    <phoneticPr fontId="14"/>
  </si>
  <si>
    <t>申込〆切：</t>
    <rPh sb="0" eb="1">
      <t>モウ</t>
    </rPh>
    <rPh sb="1" eb="2">
      <t>コ</t>
    </rPh>
    <rPh sb="2" eb="4">
      <t>シメキリ</t>
    </rPh>
    <phoneticPr fontId="21"/>
  </si>
  <si>
    <t>浜松町SLSC</t>
    <rPh sb="0" eb="3">
      <t>ハママツチョウ</t>
    </rPh>
    <phoneticPr fontId="2"/>
  </si>
  <si>
    <t>大会初日：</t>
    <rPh sb="0" eb="2">
      <t>タイカイ</t>
    </rPh>
    <rPh sb="2" eb="4">
      <t>ショニチ</t>
    </rPh>
    <phoneticPr fontId="21"/>
  </si>
  <si>
    <t>[02]</t>
    <phoneticPr fontId="21"/>
  </si>
  <si>
    <t>申込〆切</t>
    <rPh sb="0" eb="2">
      <t>モウシコミ</t>
    </rPh>
    <rPh sb="2" eb="4">
      <t>シメキリ</t>
    </rPh>
    <phoneticPr fontId="21"/>
  </si>
  <si>
    <t>参加確認・選択肢</t>
    <rPh sb="0" eb="2">
      <t>サンカ</t>
    </rPh>
    <rPh sb="2" eb="4">
      <t>カクニン</t>
    </rPh>
    <rPh sb="5" eb="8">
      <t>センタクシ</t>
    </rPh>
    <phoneticPr fontId="21"/>
  </si>
  <si>
    <t>性別</t>
    <rPh sb="0" eb="2">
      <t>セイベツ</t>
    </rPh>
    <phoneticPr fontId="1"/>
  </si>
  <si>
    <t>女</t>
    <rPh sb="0" eb="1">
      <t>ジョ</t>
    </rPh>
    <phoneticPr fontId="1"/>
  </si>
  <si>
    <t>4.</t>
  </si>
  <si>
    <t>5.</t>
  </si>
  <si>
    <t>6.</t>
  </si>
  <si>
    <t>7.</t>
  </si>
  <si>
    <t>男女区分</t>
    <rPh sb="0" eb="2">
      <t>ダンジョ</t>
    </rPh>
    <rPh sb="2" eb="4">
      <t>クブン</t>
    </rPh>
    <phoneticPr fontId="1"/>
  </si>
  <si>
    <t>☆チーム代表者が兼ねる場合は、入力不要です。</t>
    <rPh sb="8" eb="9">
      <t>カ</t>
    </rPh>
    <rPh sb="11" eb="13">
      <t>バアイ</t>
    </rPh>
    <rPh sb="15" eb="17">
      <t>ニュウリョク</t>
    </rPh>
    <rPh sb="17" eb="19">
      <t>フヨウ</t>
    </rPh>
    <phoneticPr fontId="4"/>
  </si>
  <si>
    <t>B1-13</t>
    <phoneticPr fontId="1"/>
  </si>
  <si>
    <t>B1-15</t>
    <phoneticPr fontId="1"/>
  </si>
  <si>
    <t>B1-19</t>
    <phoneticPr fontId="1"/>
  </si>
  <si>
    <t>B1-20</t>
    <phoneticPr fontId="1"/>
  </si>
  <si>
    <t>B1-21</t>
    <phoneticPr fontId="1"/>
  </si>
  <si>
    <t>B1-22</t>
    <phoneticPr fontId="1"/>
  </si>
  <si>
    <t>B1-23</t>
    <phoneticPr fontId="1"/>
  </si>
  <si>
    <t>B1-33</t>
    <phoneticPr fontId="1"/>
  </si>
  <si>
    <t>000</t>
    <phoneticPr fontId="1"/>
  </si>
  <si>
    <r>
      <t>J</t>
    </r>
    <r>
      <rPr>
        <sz val="11"/>
        <color indexed="8"/>
        <rFont val="ＭＳ ゴシック"/>
        <family val="3"/>
        <charset val="128"/>
      </rPr>
      <t>LA会費納入金額</t>
    </r>
    <rPh sb="3" eb="5">
      <t>カイヒ</t>
    </rPh>
    <rPh sb="5" eb="7">
      <t>ノウニュウ</t>
    </rPh>
    <rPh sb="7" eb="9">
      <t>キンガク</t>
    </rPh>
    <phoneticPr fontId="1"/>
  </si>
  <si>
    <t>B2-45</t>
    <phoneticPr fontId="1"/>
  </si>
  <si>
    <t>参加種別（様式 A からの参照データにつき、入力不要）</t>
    <rPh sb="0" eb="2">
      <t>サンカ</t>
    </rPh>
    <rPh sb="2" eb="4">
      <t>シュベツ</t>
    </rPh>
    <rPh sb="5" eb="7">
      <t>ヨウシキ</t>
    </rPh>
    <rPh sb="22" eb="24">
      <t>ニュウリョク</t>
    </rPh>
    <phoneticPr fontId="1"/>
  </si>
  <si>
    <t>ラッシュガード・Ｔシャツ等サイズ（様式 A からの参照データにつき、入力不要）</t>
    <rPh sb="12" eb="13">
      <t>トウ</t>
    </rPh>
    <rPh sb="17" eb="19">
      <t>ヨウシキ</t>
    </rPh>
    <rPh sb="25" eb="27">
      <t>サンショウ</t>
    </rPh>
    <rPh sb="34" eb="36">
      <t>ニュウリョク</t>
    </rPh>
    <rPh sb="36" eb="38">
      <t>フヨウ</t>
    </rPh>
    <phoneticPr fontId="1"/>
  </si>
  <si>
    <t>※《基本設定》画面は、リストの下（AM91）にあります。</t>
    <rPh sb="2" eb="4">
      <t>キホン</t>
    </rPh>
    <rPh sb="4" eb="6">
      <t>セッテイ</t>
    </rPh>
    <rPh sb="7" eb="9">
      <t>ガメン</t>
    </rPh>
    <rPh sb="15" eb="16">
      <t>シタ</t>
    </rPh>
    <phoneticPr fontId="1"/>
  </si>
  <si>
    <t>☆様式 B 情報の入力で自動計算されます。</t>
    <rPh sb="1" eb="3">
      <t>ヨウシキ</t>
    </rPh>
    <phoneticPr fontId="4"/>
  </si>
  <si>
    <t>名</t>
    <rPh sb="0" eb="1">
      <t>メイ</t>
    </rPh>
    <phoneticPr fontId="21"/>
  </si>
  <si>
    <t>⇒</t>
    <phoneticPr fontId="21"/>
  </si>
  <si>
    <t>[32]</t>
    <phoneticPr fontId="21"/>
  </si>
  <si>
    <t>A[33]</t>
  </si>
  <si>
    <t>備考</t>
    <rPh sb="0" eb="2">
      <t>ビコウ</t>
    </rPh>
    <phoneticPr fontId="14"/>
  </si>
  <si>
    <t>※《基本設定》画面は、リストの下（AU30）にあります。</t>
    <rPh sb="2" eb="4">
      <t>キホン</t>
    </rPh>
    <rPh sb="4" eb="6">
      <t>セッテイ</t>
    </rPh>
    <rPh sb="7" eb="9">
      <t>ガメン</t>
    </rPh>
    <rPh sb="15" eb="16">
      <t>シタ</t>
    </rPh>
    <phoneticPr fontId="1"/>
  </si>
  <si>
    <t>☆通常の（予選を行わない）大会の場合は、日付0の欄に大会初日（１日大会の場合は大会当日）を入力。</t>
    <rPh sb="1" eb="3">
      <t>ツウジョウ</t>
    </rPh>
    <rPh sb="5" eb="7">
      <t>ヨセン</t>
    </rPh>
    <rPh sb="8" eb="9">
      <t>オコナ</t>
    </rPh>
    <rPh sb="13" eb="15">
      <t>タイカイ</t>
    </rPh>
    <rPh sb="16" eb="18">
      <t>バアイ</t>
    </rPh>
    <rPh sb="20" eb="22">
      <t>ヒヅケ</t>
    </rPh>
    <rPh sb="24" eb="25">
      <t>ラン</t>
    </rPh>
    <rPh sb="26" eb="28">
      <t>タイカイ</t>
    </rPh>
    <rPh sb="28" eb="30">
      <t>ショニチ</t>
    </rPh>
    <rPh sb="32" eb="33">
      <t>ニチ</t>
    </rPh>
    <rPh sb="33" eb="35">
      <t>タイカイ</t>
    </rPh>
    <rPh sb="36" eb="38">
      <t>バアイ</t>
    </rPh>
    <rPh sb="39" eb="41">
      <t>タイカイ</t>
    </rPh>
    <rPh sb="41" eb="43">
      <t>トウジツ</t>
    </rPh>
    <rPh sb="45" eb="47">
      <t>ニュウリョク</t>
    </rPh>
    <phoneticPr fontId="21"/>
  </si>
  <si>
    <t>様式B-1情報→</t>
    <rPh sb="0" eb="2">
      <t>ヨウシキ</t>
    </rPh>
    <rPh sb="5" eb="7">
      <t>ジョウホウ</t>
    </rPh>
    <phoneticPr fontId="14"/>
  </si>
  <si>
    <t>様式B-2情報→</t>
    <rPh sb="0" eb="2">
      <t>ヨウシキ</t>
    </rPh>
    <rPh sb="5" eb="7">
      <t>ジョウホウ</t>
    </rPh>
    <phoneticPr fontId="14"/>
  </si>
  <si>
    <t>選出審判員情報→</t>
    <rPh sb="0" eb="2">
      <t>センシュツ</t>
    </rPh>
    <rPh sb="2" eb="5">
      <t>シンパンイン</t>
    </rPh>
    <rPh sb="5" eb="7">
      <t>ジョウホウ</t>
    </rPh>
    <phoneticPr fontId="14"/>
  </si>
  <si>
    <t>備考（予備欄）</t>
    <rPh sb="0" eb="2">
      <t>ビコウ</t>
    </rPh>
    <rPh sb="3" eb="5">
      <t>ヨビ</t>
    </rPh>
    <rPh sb="5" eb="6">
      <t>ラン</t>
    </rPh>
    <phoneticPr fontId="14"/>
  </si>
  <si>
    <t>A[21]</t>
    <phoneticPr fontId="14"/>
  </si>
  <si>
    <t>（１）エントリーに関するチーム情報を入力してください。</t>
    <rPh sb="9" eb="10">
      <t>カン</t>
    </rPh>
    <rPh sb="15" eb="17">
      <t>ジョウホウ</t>
    </rPh>
    <rPh sb="18" eb="20">
      <t>ニュウリョク</t>
    </rPh>
    <phoneticPr fontId="1"/>
  </si>
  <si>
    <t>☆○○○の部分に、「ﾊﾟｰﾃｨｰ参加」「ﾚﾝﾀﾙｷｬｯﾌﾟ」などのことばを補う。</t>
    <rPh sb="5" eb="7">
      <t>ブブン</t>
    </rPh>
    <rPh sb="16" eb="18">
      <t>サンカ</t>
    </rPh>
    <rPh sb="37" eb="38">
      <t>オギナ</t>
    </rPh>
    <phoneticPr fontId="21"/>
  </si>
  <si>
    <t>ﾚｽｷｭｰﾁｭｰﾌﾞﾚｽｷｭｰ</t>
    <phoneticPr fontId="1"/>
  </si>
  <si>
    <t>ﾎﾞｰﾄﾞﾘﾚｰ</t>
    <phoneticPr fontId="1"/>
  </si>
  <si>
    <t>ﾎﾞｰﾄﾞﾚｽｷｭｰ</t>
    <phoneticPr fontId="1"/>
  </si>
  <si>
    <t>【例１】男女別で行われる種目と、男女混合で行われる種目がある場合</t>
    <rPh sb="1" eb="2">
      <t>レイ</t>
    </rPh>
    <rPh sb="4" eb="6">
      <t>ダンジョ</t>
    </rPh>
    <rPh sb="6" eb="7">
      <t>ベツ</t>
    </rPh>
    <rPh sb="8" eb="9">
      <t>オコナ</t>
    </rPh>
    <rPh sb="12" eb="14">
      <t>シュモク</t>
    </rPh>
    <rPh sb="16" eb="18">
      <t>ダンジョ</t>
    </rPh>
    <rPh sb="18" eb="20">
      <t>コンゴウ</t>
    </rPh>
    <rPh sb="21" eb="22">
      <t>オコナ</t>
    </rPh>
    <rPh sb="25" eb="27">
      <t>シュモク</t>
    </rPh>
    <rPh sb="30" eb="32">
      <t>バアイ</t>
    </rPh>
    <phoneticPr fontId="1"/>
  </si>
  <si>
    <t>※男女区分とエントリー可能な種目が明確になるように、非該当セルを濃いグレーで塗りつぶす</t>
    <rPh sb="1" eb="3">
      <t>ダンジョ</t>
    </rPh>
    <rPh sb="3" eb="5">
      <t>クブン</t>
    </rPh>
    <rPh sb="11" eb="13">
      <t>カノウ</t>
    </rPh>
    <rPh sb="14" eb="16">
      <t>シュモク</t>
    </rPh>
    <rPh sb="17" eb="19">
      <t>メイカク</t>
    </rPh>
    <rPh sb="26" eb="27">
      <t>ヒ</t>
    </rPh>
    <rPh sb="27" eb="29">
      <t>ガイトウ</t>
    </rPh>
    <rPh sb="32" eb="33">
      <t>コ</t>
    </rPh>
    <rPh sb="38" eb="39">
      <t>ヌ</t>
    </rPh>
    <phoneticPr fontId="1"/>
  </si>
  <si>
    <t>種目ごとエントリー入力欄</t>
    <rPh sb="0" eb="2">
      <t>シュモク</t>
    </rPh>
    <rPh sb="9" eb="11">
      <t>ニュウリョク</t>
    </rPh>
    <rPh sb="11" eb="12">
      <t>ラン</t>
    </rPh>
    <phoneticPr fontId="1"/>
  </si>
  <si>
    <t>大門SLSC</t>
  </si>
  <si>
    <t>【例２】男女混合でエントリーする種目のみを設定する（男女別の欄を全く使わない）場合</t>
    <rPh sb="1" eb="2">
      <t>レイ</t>
    </rPh>
    <rPh sb="4" eb="6">
      <t>ダンジョ</t>
    </rPh>
    <rPh sb="6" eb="8">
      <t>コンゴウ</t>
    </rPh>
    <rPh sb="16" eb="18">
      <t>シュモク</t>
    </rPh>
    <rPh sb="21" eb="23">
      <t>セッテイ</t>
    </rPh>
    <rPh sb="26" eb="28">
      <t>ダンジョ</t>
    </rPh>
    <rPh sb="28" eb="29">
      <t>ベツ</t>
    </rPh>
    <rPh sb="30" eb="31">
      <t>ラン</t>
    </rPh>
    <rPh sb="32" eb="33">
      <t>マッタ</t>
    </rPh>
    <rPh sb="34" eb="35">
      <t>ツカ</t>
    </rPh>
    <phoneticPr fontId="1"/>
  </si>
  <si>
    <t>C-08～</t>
    <phoneticPr fontId="1"/>
  </si>
  <si>
    <t>ｵｰｼｬﾝ ﾏﾝ ﾘﾚｰ</t>
    <phoneticPr fontId="1"/>
  </si>
  <si>
    <t>ｵｰｼｬﾝ ｳｰﾏﾝ ﾘﾚｰ</t>
    <phoneticPr fontId="1"/>
  </si>
  <si>
    <t>チーム
番号</t>
    <rPh sb="4" eb="6">
      <t>バンゴウ</t>
    </rPh>
    <phoneticPr fontId="1"/>
  </si>
  <si>
    <t>ﾌﾘｶﾞﾅ・ｾｲ
(半角ｶﾀｶﾅ)</t>
    <phoneticPr fontId="2"/>
  </si>
  <si>
    <t>ﾌﾘｶﾞﾅ・ﾒｲ
(半角ｶﾀｶﾅ)</t>
    <phoneticPr fontId="2"/>
  </si>
  <si>
    <t>※項目欄「種目C-1」から「種目C-7」に、（原則）半角ｶﾀｶﾅで直接入力（使用しない欄は空白にする）</t>
    <rPh sb="1" eb="3">
      <t>コウモク</t>
    </rPh>
    <rPh sb="3" eb="4">
      <t>ラン</t>
    </rPh>
    <rPh sb="5" eb="7">
      <t>シュモク</t>
    </rPh>
    <rPh sb="14" eb="16">
      <t>シュモク</t>
    </rPh>
    <rPh sb="23" eb="25">
      <t>ゲンソク</t>
    </rPh>
    <rPh sb="26" eb="28">
      <t>ハンカク</t>
    </rPh>
    <rPh sb="33" eb="35">
      <t>チョクセツ</t>
    </rPh>
    <rPh sb="35" eb="37">
      <t>ニュウリョク</t>
    </rPh>
    <rPh sb="38" eb="40">
      <t>シヨウ</t>
    </rPh>
    <rPh sb="43" eb="44">
      <t>ラン</t>
    </rPh>
    <rPh sb="45" eb="47">
      <t>クウハク</t>
    </rPh>
    <phoneticPr fontId="1"/>
  </si>
  <si>
    <t>※項目欄「種目B2-1」から「種目B2-7」に、（原則）半角ｶﾀｶﾅで直接入力（使用しない欄は空白にする）</t>
    <rPh sb="1" eb="3">
      <t>コウモク</t>
    </rPh>
    <rPh sb="3" eb="4">
      <t>ラン</t>
    </rPh>
    <rPh sb="5" eb="7">
      <t>シュモク</t>
    </rPh>
    <rPh sb="15" eb="17">
      <t>シュモク</t>
    </rPh>
    <rPh sb="25" eb="27">
      <t>ゲンソク</t>
    </rPh>
    <rPh sb="28" eb="30">
      <t>ハンカク</t>
    </rPh>
    <rPh sb="35" eb="37">
      <t>チョクセツ</t>
    </rPh>
    <rPh sb="37" eb="39">
      <t>ニュウリョク</t>
    </rPh>
    <rPh sb="40" eb="42">
      <t>シヨウ</t>
    </rPh>
    <rPh sb="45" eb="46">
      <t>ラン</t>
    </rPh>
    <rPh sb="47" eb="49">
      <t>クウハク</t>
    </rPh>
    <phoneticPr fontId="1"/>
  </si>
  <si>
    <t>※項目欄「種目B1-1」から「種目B1-7」に、（原則）半角ｶﾀｶﾅで直接入力（使用しない欄は空白にする）</t>
    <rPh sb="1" eb="3">
      <t>コウモク</t>
    </rPh>
    <rPh sb="3" eb="4">
      <t>ラン</t>
    </rPh>
    <rPh sb="5" eb="7">
      <t>シュモク</t>
    </rPh>
    <rPh sb="15" eb="17">
      <t>シュモク</t>
    </rPh>
    <rPh sb="35" eb="37">
      <t>チョクセツ</t>
    </rPh>
    <rPh sb="37" eb="39">
      <t>ニュウリョク</t>
    </rPh>
    <rPh sb="40" eb="42">
      <t>シヨウ</t>
    </rPh>
    <rPh sb="45" eb="46">
      <t>ラン</t>
    </rPh>
    <rPh sb="47" eb="49">
      <t>クウハク</t>
    </rPh>
    <phoneticPr fontId="1"/>
  </si>
  <si>
    <t>※</t>
    <phoneticPr fontId="14"/>
  </si>
  <si>
    <t>参加種別・参加費</t>
    <rPh sb="0" eb="2">
      <t>サンカ</t>
    </rPh>
    <rPh sb="2" eb="4">
      <t>シュベツ</t>
    </rPh>
    <rPh sb="5" eb="8">
      <t>サンカヒ</t>
    </rPh>
    <phoneticPr fontId="21"/>
  </si>
  <si>
    <t>B2-13</t>
  </si>
  <si>
    <t>B2-15</t>
  </si>
  <si>
    <t>B2-19</t>
  </si>
  <si>
    <t>B2-20</t>
  </si>
  <si>
    <t>B2-21</t>
  </si>
  <si>
    <t>B2-33</t>
  </si>
  <si>
    <t>B2-01</t>
    <phoneticPr fontId="1"/>
  </si>
  <si>
    <t>B2-02</t>
    <phoneticPr fontId="1"/>
  </si>
  <si>
    <t>B2-03</t>
    <phoneticPr fontId="1"/>
  </si>
  <si>
    <t>B2-04</t>
    <phoneticPr fontId="1"/>
  </si>
  <si>
    <t>B2-05</t>
    <phoneticPr fontId="1"/>
  </si>
  <si>
    <t>B2-06</t>
    <phoneticPr fontId="1"/>
  </si>
  <si>
    <t>B2-08</t>
    <phoneticPr fontId="1"/>
  </si>
  <si>
    <t>B2-09</t>
    <phoneticPr fontId="1"/>
  </si>
  <si>
    <t>B2-10</t>
    <phoneticPr fontId="1"/>
  </si>
  <si>
    <t>B2-11</t>
    <phoneticPr fontId="1"/>
  </si>
  <si>
    <t>B2-12</t>
    <phoneticPr fontId="1"/>
  </si>
  <si>
    <t>B2-13</t>
    <phoneticPr fontId="1"/>
  </si>
  <si>
    <t>B2-19</t>
    <phoneticPr fontId="1"/>
  </si>
  <si>
    <t>B2-22</t>
    <phoneticPr fontId="1"/>
  </si>
  <si>
    <t>B2-23</t>
    <phoneticPr fontId="1"/>
  </si>
  <si>
    <t>B2-26</t>
    <phoneticPr fontId="1"/>
  </si>
  <si>
    <t>B2-27</t>
    <phoneticPr fontId="1"/>
  </si>
  <si>
    <t>B2-28</t>
    <phoneticPr fontId="1"/>
  </si>
  <si>
    <t>B2-32</t>
    <phoneticPr fontId="1"/>
  </si>
  <si>
    <t>B2-33</t>
    <phoneticPr fontId="1"/>
  </si>
  <si>
    <t>B2-34</t>
    <phoneticPr fontId="1"/>
  </si>
  <si>
    <t>B2-35</t>
    <phoneticPr fontId="1"/>
  </si>
  <si>
    <t>B2-36</t>
    <phoneticPr fontId="1"/>
  </si>
  <si>
    <t>B2-37</t>
    <phoneticPr fontId="1"/>
  </si>
  <si>
    <t>B2-38</t>
    <phoneticPr fontId="1"/>
  </si>
  <si>
    <t>B2-39</t>
    <phoneticPr fontId="1"/>
  </si>
  <si>
    <t>B2-40</t>
    <phoneticPr fontId="1"/>
  </si>
  <si>
    <t>B2-41</t>
    <phoneticPr fontId="1"/>
  </si>
  <si>
    <t>B2-42</t>
    <phoneticPr fontId="1"/>
  </si>
  <si>
    <t>B2-43</t>
    <phoneticPr fontId="1"/>
  </si>
  <si>
    <t>B1-01</t>
    <phoneticPr fontId="1"/>
  </si>
  <si>
    <t>B1-02</t>
    <phoneticPr fontId="1"/>
  </si>
  <si>
    <t>B1-03</t>
    <phoneticPr fontId="1"/>
  </si>
  <si>
    <t>B1-04</t>
    <phoneticPr fontId="1"/>
  </si>
  <si>
    <t>B1-05</t>
    <phoneticPr fontId="1"/>
  </si>
  <si>
    <t>B1-06</t>
    <phoneticPr fontId="1"/>
  </si>
  <si>
    <t>B1-08</t>
    <phoneticPr fontId="1"/>
  </si>
  <si>
    <t>B1-09</t>
    <phoneticPr fontId="1"/>
  </si>
  <si>
    <t>B1-10</t>
    <phoneticPr fontId="1"/>
  </si>
  <si>
    <t>B1-11</t>
    <phoneticPr fontId="1"/>
  </si>
  <si>
    <t>B1-12</t>
    <phoneticPr fontId="1"/>
  </si>
  <si>
    <t>B1-13</t>
    <phoneticPr fontId="1"/>
  </si>
  <si>
    <t>B1-19</t>
    <phoneticPr fontId="1"/>
  </si>
  <si>
    <t>B1-26</t>
    <phoneticPr fontId="1"/>
  </si>
  <si>
    <t>B1-27</t>
    <phoneticPr fontId="1"/>
  </si>
  <si>
    <t>B1-28</t>
    <phoneticPr fontId="1"/>
  </si>
  <si>
    <t>B1-32</t>
    <phoneticPr fontId="1"/>
  </si>
  <si>
    <t>B1-34</t>
    <phoneticPr fontId="1"/>
  </si>
  <si>
    <t>B1-35</t>
    <phoneticPr fontId="1"/>
  </si>
  <si>
    <t>B1-36</t>
    <phoneticPr fontId="1"/>
  </si>
  <si>
    <t>B1-37</t>
    <phoneticPr fontId="1"/>
  </si>
  <si>
    <t>B1-38</t>
    <phoneticPr fontId="1"/>
  </si>
  <si>
    <t>B1-39</t>
    <phoneticPr fontId="1"/>
  </si>
  <si>
    <t>B1-40</t>
    <phoneticPr fontId="1"/>
  </si>
  <si>
    <t>B1-41</t>
    <phoneticPr fontId="1"/>
  </si>
  <si>
    <t>B1-42</t>
    <phoneticPr fontId="1"/>
  </si>
  <si>
    <t>B1-43</t>
    <phoneticPr fontId="1"/>
  </si>
  <si>
    <t>B1-44</t>
    <phoneticPr fontId="1"/>
  </si>
  <si>
    <t>B1-25～</t>
    <phoneticPr fontId="1"/>
  </si>
  <si>
    <t>B2-25～</t>
  </si>
  <si>
    <t xml:space="preserve"> 1人以上 ～  4人以下</t>
    <rPh sb="2" eb="3">
      <t>ニン</t>
    </rPh>
    <rPh sb="3" eb="5">
      <t>イジョウ</t>
    </rPh>
    <rPh sb="10" eb="11">
      <t>ニン</t>
    </rPh>
    <rPh sb="11" eb="13">
      <t>イカ</t>
    </rPh>
    <phoneticPr fontId="21"/>
  </si>
  <si>
    <t>　→「×義務なし」の場合は 0人 表示</t>
    <rPh sb="4" eb="6">
      <t>ギム</t>
    </rPh>
    <rPh sb="10" eb="12">
      <t>バアイ</t>
    </rPh>
    <rPh sb="15" eb="16">
      <t>ニン</t>
    </rPh>
    <rPh sb="17" eb="19">
      <t>ヒョウジ</t>
    </rPh>
    <phoneticPr fontId="21"/>
  </si>
  <si>
    <t>項目名１：</t>
    <rPh sb="0" eb="2">
      <t>コウモク</t>
    </rPh>
    <rPh sb="2" eb="3">
      <t>メイ</t>
    </rPh>
    <phoneticPr fontId="21"/>
  </si>
  <si>
    <t>単位１：</t>
    <rPh sb="0" eb="2">
      <t>タンイ</t>
    </rPh>
    <phoneticPr fontId="21"/>
  </si>
  <si>
    <t>項目名２：</t>
    <rPh sb="0" eb="2">
      <t>コウモク</t>
    </rPh>
    <rPh sb="2" eb="3">
      <t>メイ</t>
    </rPh>
    <phoneticPr fontId="21"/>
  </si>
  <si>
    <t>単位２：</t>
    <rPh sb="0" eb="2">
      <t>タンイ</t>
    </rPh>
    <phoneticPr fontId="21"/>
  </si>
  <si>
    <t>☆△△△の部分に、「ﾊﾟｰﾃｨｰ参加」「ﾚﾝﾀﾙｷｬｯﾌﾟ」などのことばを補う。</t>
    <rPh sb="5" eb="7">
      <t>ブブン</t>
    </rPh>
    <rPh sb="16" eb="18">
      <t>サンカ</t>
    </rPh>
    <rPh sb="37" eb="38">
      <t>オギナ</t>
    </rPh>
    <phoneticPr fontId="21"/>
  </si>
  <si>
    <t>B1-45</t>
    <phoneticPr fontId="1"/>
  </si>
  <si>
    <t>B2-44</t>
    <phoneticPr fontId="1"/>
  </si>
  <si>
    <t>JLA会費納入金額（通常は、様式 B-1 からの参照データにつき、入力不要）</t>
    <rPh sb="3" eb="5">
      <t>カイヒ</t>
    </rPh>
    <rPh sb="5" eb="7">
      <t>ノウニュウ</t>
    </rPh>
    <rPh sb="7" eb="9">
      <t>キンガク</t>
    </rPh>
    <rPh sb="10" eb="12">
      <t>ツウジョウ</t>
    </rPh>
    <rPh sb="14" eb="16">
      <t>ヨウシキ</t>
    </rPh>
    <rPh sb="24" eb="26">
      <t>サンショウ</t>
    </rPh>
    <rPh sb="33" eb="35">
      <t>ニュウリョク</t>
    </rPh>
    <rPh sb="35" eb="37">
      <t>フヨウ</t>
    </rPh>
    <phoneticPr fontId="1"/>
  </si>
  <si>
    <t>参加種別（通常は、様式 A からの参照データにつき、入力不要）</t>
    <rPh sb="0" eb="2">
      <t>サンカ</t>
    </rPh>
    <rPh sb="2" eb="4">
      <t>シュベツ</t>
    </rPh>
    <rPh sb="5" eb="7">
      <t>ツウジョウ</t>
    </rPh>
    <rPh sb="9" eb="11">
      <t>ヨウシキ</t>
    </rPh>
    <rPh sb="26" eb="28">
      <t>ニュウリョク</t>
    </rPh>
    <phoneticPr fontId="1"/>
  </si>
  <si>
    <t>ラッシュガード・Ｔシャツ等サイズ（通常は、様式 A からの参照データにつき、入力不要）</t>
    <rPh sb="12" eb="13">
      <t>トウ</t>
    </rPh>
    <rPh sb="17" eb="19">
      <t>ツウジョウ</t>
    </rPh>
    <rPh sb="21" eb="23">
      <t>ヨウシキ</t>
    </rPh>
    <rPh sb="29" eb="31">
      <t>サンショウ</t>
    </rPh>
    <rPh sb="38" eb="40">
      <t>ニュウリョク</t>
    </rPh>
    <rPh sb="40" eb="42">
      <t>フヨウ</t>
    </rPh>
    <phoneticPr fontId="1"/>
  </si>
  <si>
    <t>↓</t>
    <phoneticPr fontId="1"/>
  </si>
  <si>
    <t>※《基本設定》画面は、リストの下（R12）にあります。</t>
    <rPh sb="2" eb="4">
      <t>キホン</t>
    </rPh>
    <rPh sb="4" eb="6">
      <t>セッテイ</t>
    </rPh>
    <rPh sb="7" eb="9">
      <t>ガメン</t>
    </rPh>
    <rPh sb="15" eb="16">
      <t>シタ</t>
    </rPh>
    <phoneticPr fontId="1"/>
  </si>
  <si>
    <t>競技者
合計</t>
    <rPh sb="0" eb="3">
      <t>キョウギシャ</t>
    </rPh>
    <rPh sb="4" eb="6">
      <t>ゴウケイ</t>
    </rPh>
    <phoneticPr fontId="1"/>
  </si>
  <si>
    <t>☆◇◇◇の部分に、「ラッシュガード」「大会記念Ｔシャツ」などのことばを補う。</t>
    <rPh sb="5" eb="7">
      <t>ブブン</t>
    </rPh>
    <rPh sb="19" eb="21">
      <t>タイカイ</t>
    </rPh>
    <rPh sb="21" eb="23">
      <t>キネン</t>
    </rPh>
    <rPh sb="35" eb="36">
      <t>オギナ</t>
    </rPh>
    <phoneticPr fontId="21"/>
  </si>
  <si>
    <t>氏名ﾌﾘｶﾞﾅ
(ｾｲﾒｲ別)</t>
    <rPh sb="0" eb="2">
      <t>シメイ</t>
    </rPh>
    <rPh sb="13" eb="14">
      <t>ベツ</t>
    </rPh>
    <phoneticPr fontId="4"/>
  </si>
  <si>
    <t>種目ごとエントリー　種目名</t>
    <rPh sb="0" eb="2">
      <t>シュモク</t>
    </rPh>
    <rPh sb="10" eb="12">
      <t>シュモク</t>
    </rPh>
    <rPh sb="12" eb="13">
      <t>メイ</t>
    </rPh>
    <phoneticPr fontId="1"/>
  </si>
  <si>
    <t>様式 A-1 （チーム情報）</t>
    <rPh sb="0" eb="2">
      <t>ヨウシキ</t>
    </rPh>
    <rPh sb="11" eb="13">
      <t>ジョウホウ</t>
    </rPh>
    <phoneticPr fontId="1"/>
  </si>
  <si>
    <t>氏名漢字
(姓名別)</t>
    <rPh sb="2" eb="4">
      <t>カンジ</t>
    </rPh>
    <rPh sb="6" eb="8">
      <t>セイメイ</t>
    </rPh>
    <rPh sb="8" eb="9">
      <t>ベツ</t>
    </rPh>
    <phoneticPr fontId="1"/>
  </si>
  <si>
    <t>チーム
番号</t>
    <rPh sb="4" eb="6">
      <t>バンゴウ</t>
    </rPh>
    <phoneticPr fontId="14"/>
  </si>
  <si>
    <t>様式 B-2（個人種目・女子）</t>
    <rPh sb="0" eb="2">
      <t>ヨウシキ</t>
    </rPh>
    <rPh sb="7" eb="9">
      <t>コジン</t>
    </rPh>
    <rPh sb="9" eb="11">
      <t>シュモク</t>
    </rPh>
    <rPh sb="12" eb="14">
      <t>ジョシ</t>
    </rPh>
    <phoneticPr fontId="2"/>
  </si>
  <si>
    <t>様式 B-1（個人種目・男子）</t>
    <rPh sb="0" eb="2">
      <t>ヨウシキ</t>
    </rPh>
    <rPh sb="7" eb="9">
      <t>コジン</t>
    </rPh>
    <rPh sb="9" eb="11">
      <t>シュモク</t>
    </rPh>
    <rPh sb="12" eb="14">
      <t>ダンシ</t>
    </rPh>
    <phoneticPr fontId="2"/>
  </si>
  <si>
    <t>様式 C-1（チーム・特別種目）</t>
    <rPh sb="0" eb="2">
      <t>ヨウシキ</t>
    </rPh>
    <rPh sb="11" eb="13">
      <t>トクベツ</t>
    </rPh>
    <phoneticPr fontId="12"/>
  </si>
  <si>
    <t>WA1-01</t>
    <phoneticPr fontId="14"/>
  </si>
  <si>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</si>
  <si>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</si>
  <si>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</si>
  <si>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</si>
  <si>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</si>
  <si>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</si>
  <si>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</si>
  <si>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</si>
  <si>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</si>
  <si>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</si>
  <si>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</si>
  <si>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</si>
  <si>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</si>
  <si>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</si>
  <si>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</si>
  <si>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</si>
  <si>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</si>
  <si>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</si>
  <si>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</si>
  <si>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</si>
  <si>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</si>
  <si>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</si>
  <si>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WA1-24</t>
  </si>
  <si>
    <t>WA1-25</t>
  </si>
  <si>
    <t>WA1-26</t>
  </si>
  <si>
    <t>WA1-27</t>
  </si>
  <si>
    <t>WA1-28</t>
  </si>
  <si>
    <t>WA1-29</t>
  </si>
  <si>
    <t>WA1-30</t>
  </si>
  <si>
    <t>WA1-31</t>
  </si>
  <si>
    <t>WA1-34</t>
  </si>
  <si>
    <t>WA1-35</t>
  </si>
  <si>
    <t>WA1-36</t>
  </si>
  <si>
    <t>WA1-37</t>
  </si>
  <si>
    <t>WA1-38</t>
  </si>
  <si>
    <t>WA1-39</t>
  </si>
  <si>
    <t>WA1-40</t>
  </si>
  <si>
    <t>WA1-41</t>
  </si>
  <si>
    <t>WA1-42</t>
  </si>
  <si>
    <t>WA1-43</t>
  </si>
  <si>
    <t>WA1-44</t>
  </si>
  <si>
    <t>WA1-45</t>
  </si>
  <si>
    <t>WA1-46</t>
  </si>
  <si>
    <t>WA1-47</t>
  </si>
  <si>
    <t>WA1-48</t>
  </si>
  <si>
    <t>WA1-49</t>
  </si>
  <si>
    <t>WA1-50</t>
  </si>
  <si>
    <t>WA1-51</t>
  </si>
  <si>
    <t>WA1-54</t>
  </si>
  <si>
    <t>WA1-55</t>
  </si>
  <si>
    <t>WA1-56</t>
  </si>
  <si>
    <t>WA1-57</t>
  </si>
  <si>
    <t>WA1-58</t>
  </si>
  <si>
    <t>WA1-59</t>
  </si>
  <si>
    <t>WA1-60</t>
  </si>
  <si>
    <t>WA1-62</t>
  </si>
  <si>
    <t>WA1-63</t>
  </si>
  <si>
    <t>WA1-64</t>
  </si>
  <si>
    <t>WA1-65</t>
  </si>
  <si>
    <t>WA1-66</t>
  </si>
  <si>
    <t>WA1-67</t>
  </si>
  <si>
    <t>WA1-69</t>
  </si>
  <si>
    <t>WA1-70</t>
  </si>
  <si>
    <t>WA1-71</t>
  </si>
  <si>
    <t>WA1-72</t>
  </si>
  <si>
    <t>WA1-73</t>
  </si>
  <si>
    <t>WA1-74</t>
  </si>
  <si>
    <t>WA1-75</t>
  </si>
  <si>
    <t>WA1-76</t>
  </si>
  <si>
    <t>WA1-77</t>
  </si>
  <si>
    <t>WA1-78</t>
  </si>
  <si>
    <t>WA1-79</t>
  </si>
  <si>
    <t>WA1-80</t>
  </si>
  <si>
    <t>WA1-81</t>
  </si>
  <si>
    <t>WA1-82</t>
  </si>
  <si>
    <t>WA1-83</t>
  </si>
  <si>
    <t>WA1-84</t>
  </si>
  <si>
    <t>WA1-85</t>
  </si>
  <si>
    <t>WA1-86</t>
  </si>
  <si>
    <t>WA1-87</t>
  </si>
  <si>
    <t>WA1-88</t>
  </si>
  <si>
    <t>WA1-89</t>
  </si>
  <si>
    <t>C-1</t>
    <phoneticPr fontId="1"/>
  </si>
  <si>
    <t>A-1</t>
    <phoneticPr fontId="21"/>
  </si>
  <si>
    <t>年齢区分</t>
    <rPh sb="0" eb="2">
      <t>ネンレイ</t>
    </rPh>
    <rPh sb="2" eb="4">
      <t>クブン</t>
    </rPh>
    <phoneticPr fontId="1"/>
  </si>
  <si>
    <t>年齢区分（通常は、様式 B-1 からの参照データにつき、入力不要）</t>
    <rPh sb="0" eb="2">
      <t>ネンレイ</t>
    </rPh>
    <rPh sb="2" eb="4">
      <t>クブン</t>
    </rPh>
    <rPh sb="5" eb="7">
      <t>ツウジョウ</t>
    </rPh>
    <phoneticPr fontId="1"/>
  </si>
  <si>
    <t>様式C-1_No.1（男子）→</t>
    <rPh sb="0" eb="2">
      <t>ヨウシキ</t>
    </rPh>
    <rPh sb="11" eb="13">
      <t>ダンシ</t>
    </rPh>
    <phoneticPr fontId="14"/>
  </si>
  <si>
    <t>様式C-1_No.2（女子）→</t>
    <rPh sb="0" eb="2">
      <t>ヨウシキ</t>
    </rPh>
    <rPh sb="11" eb="13">
      <t>ジョシ</t>
    </rPh>
    <phoneticPr fontId="14"/>
  </si>
  <si>
    <t>様式C-1_No.3（男女）→</t>
    <rPh sb="0" eb="2">
      <t>ヨウシキ</t>
    </rPh>
    <rPh sb="11" eb="13">
      <t>ダンジョ</t>
    </rPh>
    <phoneticPr fontId="14"/>
  </si>
  <si>
    <t>C1-01</t>
    <phoneticPr fontId="1"/>
  </si>
  <si>
    <t>C1-02</t>
    <phoneticPr fontId="1"/>
  </si>
  <si>
    <t>C1-04</t>
    <phoneticPr fontId="1"/>
  </si>
  <si>
    <t>C1-05</t>
    <phoneticPr fontId="1"/>
  </si>
  <si>
    <t>C1-06</t>
    <phoneticPr fontId="1"/>
  </si>
  <si>
    <t>C1-07</t>
    <phoneticPr fontId="1"/>
  </si>
  <si>
    <t>C1-08</t>
    <phoneticPr fontId="1"/>
  </si>
  <si>
    <t>C1-09</t>
    <phoneticPr fontId="1"/>
  </si>
  <si>
    <t>C1-10</t>
    <phoneticPr fontId="1"/>
  </si>
  <si>
    <t>C1-11</t>
    <phoneticPr fontId="1"/>
  </si>
  <si>
    <t>C1-14</t>
    <phoneticPr fontId="1"/>
  </si>
  <si>
    <t>C1-15</t>
    <phoneticPr fontId="1"/>
  </si>
  <si>
    <t>C1-16</t>
    <phoneticPr fontId="1"/>
  </si>
  <si>
    <t>C1-17</t>
    <phoneticPr fontId="1"/>
  </si>
  <si>
    <t>C1-18</t>
    <phoneticPr fontId="1"/>
  </si>
  <si>
    <t>C1-19</t>
    <phoneticPr fontId="1"/>
  </si>
  <si>
    <t>C1-20</t>
    <phoneticPr fontId="1"/>
  </si>
  <si>
    <t>C1-21</t>
    <phoneticPr fontId="1"/>
  </si>
  <si>
    <t>C1-22</t>
    <phoneticPr fontId="1"/>
  </si>
  <si>
    <t>C1-23</t>
    <phoneticPr fontId="1"/>
  </si>
  <si>
    <t>C1-24</t>
    <phoneticPr fontId="1"/>
  </si>
  <si>
    <t>C1-25</t>
    <phoneticPr fontId="1"/>
  </si>
  <si>
    <t>C1-09</t>
    <phoneticPr fontId="14"/>
  </si>
  <si>
    <t>C1-10</t>
  </si>
  <si>
    <t>C1-11</t>
  </si>
  <si>
    <t>C1-12</t>
  </si>
  <si>
    <t>C1-13</t>
  </si>
  <si>
    <t>C1-14</t>
  </si>
  <si>
    <t>C1-15</t>
  </si>
  <si>
    <t>○義務あり</t>
  </si>
  <si>
    <t>（↑漢字・姓）</t>
    <rPh sb="2" eb="4">
      <t>カンジ</t>
    </rPh>
    <rPh sb="5" eb="6">
      <t>セイ</t>
    </rPh>
    <phoneticPr fontId="21"/>
  </si>
  <si>
    <t>（↑漢字・名）</t>
    <rPh sb="2" eb="4">
      <t>カンジ</t>
    </rPh>
    <rPh sb="5" eb="6">
      <t>メイ</t>
    </rPh>
    <phoneticPr fontId="21"/>
  </si>
  <si>
    <t>名称</t>
    <rPh sb="0" eb="2">
      <t>メイショウ</t>
    </rPh>
    <phoneticPr fontId="21"/>
  </si>
  <si>
    <t>略称</t>
    <rPh sb="0" eb="2">
      <t>リャクショウ</t>
    </rPh>
    <phoneticPr fontId="21"/>
  </si>
  <si>
    <t>☆予選会を実施しない大会では、下の設定セル内（名称・略称）データを削除。</t>
    <rPh sb="1" eb="4">
      <t>ヨセンカイ</t>
    </rPh>
    <rPh sb="5" eb="7">
      <t>ジッシ</t>
    </rPh>
    <rPh sb="10" eb="12">
      <t>タイカイ</t>
    </rPh>
    <rPh sb="15" eb="16">
      <t>シタ</t>
    </rPh>
    <rPh sb="17" eb="19">
      <t>セッテイ</t>
    </rPh>
    <rPh sb="21" eb="22">
      <t>ナイ</t>
    </rPh>
    <rPh sb="23" eb="25">
      <t>メイショウ</t>
    </rPh>
    <rPh sb="26" eb="28">
      <t>リャクショウ</t>
    </rPh>
    <rPh sb="33" eb="35">
      <t>サクジョ</t>
    </rPh>
    <phoneticPr fontId="21"/>
  </si>
  <si>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</si>
  <si>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</si>
  <si>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</si>
  <si>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</si>
  <si>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</si>
  <si>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</si>
  <si>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</si>
  <si>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</si>
  <si>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</si>
  <si>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</si>
  <si>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</si>
  <si>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</si>
  <si>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</si>
  <si>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</si>
  <si>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</si>
  <si>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</si>
  <si>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</si>
  <si>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</si>
  <si>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</si>
  <si>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</si>
  <si>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</si>
  <si>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</si>
  <si>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</si>
  <si>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</si>
  <si>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</si>
  <si>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</si>
  <si>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</si>
  <si>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</si>
  <si>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</si>
  <si>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</si>
  <si>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</si>
  <si>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</si>
  <si>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</si>
  <si>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</si>
  <si>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</si>
  <si>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</si>
  <si>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</si>
  <si>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</si>
  <si>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</si>
  <si>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</si>
  <si>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</si>
  <si>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</si>
  <si>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</si>
  <si>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</si>
  <si>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</si>
  <si>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</si>
  <si>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</si>
  <si>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</si>
  <si>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</si>
  <si>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</si>
  <si>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</si>
  <si>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</si>
  <si>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</si>
  <si>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</si>
  <si>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</si>
  <si>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</si>
  <si>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</si>
  <si>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</si>
  <si>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</si>
  <si>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</si>
  <si>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</si>
  <si>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</si>
  <si>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</si>
  <si>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</si>
  <si>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</si>
  <si>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</si>
  <si>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</si>
  <si>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</si>
  <si>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</si>
  <si>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</si>
  <si>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</si>
  <si>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</si>
  <si>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</si>
  <si>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</si>
  <si>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</si>
  <si>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</si>
  <si>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</si>
  <si>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</si>
  <si>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</si>
  <si>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</si>
  <si>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種目数</t>
    <rPh sb="0" eb="2">
      <t>シュモク</t>
    </rPh>
    <rPh sb="2" eb="3">
      <t>スウ</t>
    </rPh>
    <phoneticPr fontId="1"/>
  </si>
  <si>
    <t>種目</t>
    <rPh sb="0" eb="2">
      <t>シュモク</t>
    </rPh>
    <phoneticPr fontId="21"/>
  </si>
  <si>
    <t>※上記一覧にない
チームは手書き</t>
    <rPh sb="1" eb="3">
      <t>ジョウキ</t>
    </rPh>
    <rPh sb="3" eb="5">
      <t>イチラン</t>
    </rPh>
    <rPh sb="13" eb="15">
      <t>テガ</t>
    </rPh>
    <phoneticPr fontId="21"/>
  </si>
  <si>
    <t>☆下記一覧より選択下さい。</t>
    <rPh sb="1" eb="3">
      <t>カキ</t>
    </rPh>
    <rPh sb="3" eb="5">
      <t>イチラン</t>
    </rPh>
    <rPh sb="7" eb="9">
      <t>センタク</t>
    </rPh>
    <rPh sb="9" eb="10">
      <t>クダ</t>
    </rPh>
    <phoneticPr fontId="1"/>
  </si>
  <si>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</si>
  <si>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</si>
  <si>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</si>
  <si>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</si>
  <si>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</si>
  <si>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</si>
  <si>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</si>
  <si>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</si>
  <si>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</si>
  <si>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</si>
  <si>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</si>
  <si>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</si>
  <si>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</si>
  <si>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</si>
  <si>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</si>
  <si>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</si>
  <si>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</si>
  <si>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</si>
  <si>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</si>
  <si>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</si>
  <si>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</si>
  <si>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</si>
  <si>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</si>
  <si>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</si>
  <si>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</si>
  <si>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</si>
  <si>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</si>
  <si>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</si>
  <si>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</si>
  <si>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</si>
  <si>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</si>
  <si>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</si>
  <si>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</si>
  <si>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十文字高等学校ライフセービングクラブ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</si>
  <si>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</si>
  <si>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</si>
  <si>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</si>
  <si>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</si>
  <si>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</si>
  <si>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</si>
  <si>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</si>
  <si>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</si>
  <si>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</si>
  <si>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</si>
  <si>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</si>
  <si>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</si>
  <si>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</si>
  <si>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</si>
  <si>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</si>
  <si>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</si>
  <si>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</si>
  <si>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</si>
  <si>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</si>
  <si>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</si>
  <si>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</si>
  <si>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</si>
  <si>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</si>
  <si>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</si>
  <si>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</si>
  <si>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</si>
  <si>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</si>
  <si>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</si>
  <si>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</si>
  <si>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</si>
  <si>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</si>
  <si>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</si>
  <si>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</si>
  <si>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</si>
  <si>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</si>
  <si>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</si>
  <si>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</si>
  <si>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</si>
  <si>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</si>
  <si>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クラブ名</t>
    <rPh sb="3" eb="4">
      <t>メイ</t>
    </rPh>
    <phoneticPr fontId="1"/>
  </si>
  <si>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</si>
  <si>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</si>
  <si>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</si>
  <si>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</si>
  <si>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</si>
  <si>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</si>
  <si>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</si>
  <si>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</si>
  <si>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</si>
  <si>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</si>
  <si>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</si>
  <si>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</si>
  <si>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</si>
  <si>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</si>
  <si>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</si>
  <si>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</si>
  <si>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</si>
  <si>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</si>
  <si>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</si>
  <si>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</si>
  <si>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</si>
  <si>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</si>
  <si>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</si>
  <si>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</si>
  <si>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</si>
  <si>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</si>
  <si>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</si>
  <si>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</si>
  <si>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</si>
  <si>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</si>
  <si>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</si>
  <si>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</si>
  <si>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十文字高等学校LSC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</si>
  <si>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</si>
  <si>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</si>
  <si>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</si>
  <si>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</si>
  <si>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</si>
  <si>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</si>
  <si>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</si>
  <si>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</si>
  <si>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</si>
  <si>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</si>
  <si>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</si>
  <si>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</si>
  <si>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</si>
  <si>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</si>
  <si>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</si>
  <si>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</si>
  <si>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</si>
  <si>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</si>
  <si>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</si>
  <si>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</si>
  <si>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</si>
  <si>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</si>
  <si>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</si>
  <si>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</si>
  <si>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</si>
  <si>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</si>
  <si>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</si>
  <si>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</si>
  <si>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</si>
  <si>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</si>
  <si>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</si>
  <si>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</si>
  <si>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</si>
  <si>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</si>
  <si>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</si>
  <si>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</si>
  <si>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</si>
  <si>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</si>
  <si>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1500（高校生）</t>
    <rPh sb="5" eb="8">
      <t>コウコウセイ</t>
    </rPh>
    <phoneticPr fontId="1"/>
  </si>
  <si>
    <t>0（中学生）</t>
    <rPh sb="2" eb="5">
      <t>チュウガクセイ</t>
    </rPh>
    <phoneticPr fontId="1"/>
  </si>
  <si>
    <t>S</t>
  </si>
  <si>
    <t>省略</t>
    <rPh sb="0" eb="2">
      <t>ショウリャク</t>
    </rPh>
    <phoneticPr fontId="1"/>
  </si>
  <si>
    <t>省略
※手書きの場合は入力する！</t>
    <rPh sb="0" eb="2">
      <t>ショウリャク</t>
    </rPh>
    <rPh sb="4" eb="6">
      <t>テガ</t>
    </rPh>
    <rPh sb="8" eb="10">
      <t>バアイ</t>
    </rPh>
    <rPh sb="11" eb="13">
      <t>ニュウリョク</t>
    </rPh>
    <phoneticPr fontId="14"/>
  </si>
  <si>
    <t>（２）確認用（入力不要）</t>
    <rPh sb="3" eb="6">
      <t>カクニンヨウ</t>
    </rPh>
    <rPh sb="7" eb="9">
      <t>ニュウリョク</t>
    </rPh>
    <rPh sb="9" eb="11">
      <t>フヨウ</t>
    </rPh>
    <phoneticPr fontId="4"/>
  </si>
  <si>
    <t>省略</t>
    <rPh sb="0" eb="2">
      <t>ショウリャク</t>
    </rPh>
    <phoneticPr fontId="12"/>
  </si>
  <si>
    <t>マスターズ</t>
    <phoneticPr fontId="21"/>
  </si>
  <si>
    <t>チーム種目</t>
    <rPh sb="3" eb="5">
      <t>シュモク</t>
    </rPh>
    <phoneticPr fontId="21"/>
  </si>
  <si>
    <t>追加個人種目</t>
    <rPh sb="0" eb="2">
      <t>ツイカ</t>
    </rPh>
    <rPh sb="2" eb="4">
      <t>コジン</t>
    </rPh>
    <rPh sb="4" eb="6">
      <t>シュモク</t>
    </rPh>
    <phoneticPr fontId="21"/>
  </si>
  <si>
    <t>(追加
個人種目)</t>
    <rPh sb="1" eb="3">
      <t>ツイカ</t>
    </rPh>
    <rPh sb="4" eb="6">
      <t>コジン</t>
    </rPh>
    <rPh sb="6" eb="8">
      <t>シュモク</t>
    </rPh>
    <phoneticPr fontId="1"/>
  </si>
  <si>
    <t>追加種目
合計</t>
    <rPh sb="0" eb="2">
      <t>ツイカ</t>
    </rPh>
    <rPh sb="2" eb="4">
      <t>シュモク</t>
    </rPh>
    <rPh sb="5" eb="7">
      <t>ゴウケイ</t>
    </rPh>
    <phoneticPr fontId="1"/>
  </si>
  <si>
    <t>(チーム
種目)</t>
    <rPh sb="5" eb="7">
      <t>シュモク</t>
    </rPh>
    <phoneticPr fontId="1"/>
  </si>
  <si>
    <t>チーム種目
合計</t>
    <rPh sb="3" eb="5">
      <t>シュモク</t>
    </rPh>
    <rPh sb="6" eb="8">
      <t>ゴウケイ</t>
    </rPh>
    <phoneticPr fontId="1"/>
  </si>
  <si>
    <t xml:space="preserve"> 5人以上 ～ 10人以下</t>
    <rPh sb="2" eb="3">
      <t>ニン</t>
    </rPh>
    <rPh sb="3" eb="5">
      <t>イジョウ</t>
    </rPh>
    <rPh sb="10" eb="11">
      <t>ニン</t>
    </rPh>
    <rPh sb="11" eb="13">
      <t>イカ</t>
    </rPh>
    <phoneticPr fontId="21"/>
  </si>
  <si>
    <t>11人以上 ～ 20人以下</t>
    <rPh sb="2" eb="3">
      <t>ニン</t>
    </rPh>
    <rPh sb="3" eb="5">
      <t>イジョウ</t>
    </rPh>
    <rPh sb="10" eb="11">
      <t>ニン</t>
    </rPh>
    <rPh sb="11" eb="13">
      <t>イカ</t>
    </rPh>
    <phoneticPr fontId="21"/>
  </si>
  <si>
    <t>３人</t>
    <rPh sb="1" eb="2">
      <t>ニン</t>
    </rPh>
    <phoneticPr fontId="21"/>
  </si>
  <si>
    <t>21人以上 ～ 40人以下</t>
    <rPh sb="2" eb="3">
      <t>ニン</t>
    </rPh>
    <rPh sb="3" eb="5">
      <t>イジョウ</t>
    </rPh>
    <rPh sb="10" eb="11">
      <t>ニン</t>
    </rPh>
    <rPh sb="11" eb="13">
      <t>イカ</t>
    </rPh>
    <phoneticPr fontId="21"/>
  </si>
  <si>
    <t>41人以上 ～</t>
    <rPh sb="2" eb="3">
      <t>ニン</t>
    </rPh>
    <rPh sb="3" eb="5">
      <t>イジョウ</t>
    </rPh>
    <phoneticPr fontId="21"/>
  </si>
  <si>
    <t>４人</t>
    <rPh sb="1" eb="2">
      <t>ニン</t>
    </rPh>
    <phoneticPr fontId="21"/>
  </si>
  <si>
    <t>高校生</t>
    <rPh sb="0" eb="3">
      <t>コウコウセイ</t>
    </rPh>
    <phoneticPr fontId="1"/>
  </si>
  <si>
    <t>マスターズ</t>
    <phoneticPr fontId="1"/>
  </si>
  <si>
    <t>小学生</t>
    <rPh sb="0" eb="3">
      <t>ショウガクセイ</t>
    </rPh>
    <phoneticPr fontId="1"/>
  </si>
  <si>
    <t>マスターズ</t>
  </si>
  <si>
    <t>ﾏｽﾀｰｽﾞ</t>
    <phoneticPr fontId="1"/>
  </si>
  <si>
    <t>3人1組</t>
    <phoneticPr fontId="1"/>
  </si>
  <si>
    <t>8.</t>
  </si>
  <si>
    <t>選出テクニカルオフィシャル</t>
    <rPh sb="0" eb="2">
      <t>センシュツ</t>
    </rPh>
    <phoneticPr fontId="21"/>
  </si>
  <si>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</si>
  <si>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</si>
  <si>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</si>
  <si>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</si>
  <si>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</si>
  <si>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</si>
  <si>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</si>
  <si>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</si>
  <si>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</si>
  <si>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</si>
  <si>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</si>
  <si>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</si>
  <si>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</si>
  <si>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</si>
  <si>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</si>
  <si>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</si>
  <si>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</si>
  <si>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</si>
  <si>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</si>
  <si>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</si>
  <si>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</si>
  <si>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</si>
  <si>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</si>
  <si>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</si>
  <si>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簡易略称</t>
    <rPh sb="0" eb="2">
      <t>カンイ</t>
    </rPh>
    <rPh sb="2" eb="4">
      <t>リャクショウ</t>
    </rPh>
    <phoneticPr fontId="1"/>
  </si>
  <si>
    <t>（３）チーム選出 テクニカルオフィシャル</t>
    <rPh sb="6" eb="8">
      <t>センシュツ</t>
    </rPh>
    <phoneticPr fontId="4"/>
  </si>
  <si>
    <t>ﾒﾝﾊﾞｰID
(5から始まる9桁)</t>
    <rPh sb="12" eb="13">
      <t>ハジ</t>
    </rPh>
    <rPh sb="16" eb="17">
      <t>ケタ</t>
    </rPh>
    <phoneticPr fontId="1"/>
  </si>
  <si>
    <t>5000xxxxx</t>
  </si>
  <si>
    <t>5000yyyyy</t>
  </si>
  <si>
    <t>小学1,2年生</t>
    <phoneticPr fontId="14"/>
  </si>
  <si>
    <t>小学3,4年生</t>
    <phoneticPr fontId="14"/>
  </si>
  <si>
    <t>小学5,6年生</t>
    <phoneticPr fontId="14"/>
  </si>
  <si>
    <t>中学生</t>
    <phoneticPr fontId="14"/>
  </si>
  <si>
    <t>高校生</t>
    <phoneticPr fontId="14"/>
  </si>
  <si>
    <t>マスターズ</t>
    <phoneticPr fontId="14"/>
  </si>
  <si>
    <t>男子</t>
    <rPh sb="0" eb="2">
      <t>ダンシ</t>
    </rPh>
    <phoneticPr fontId="14"/>
  </si>
  <si>
    <t>女子</t>
    <rPh sb="0" eb="2">
      <t>ジョシ</t>
    </rPh>
    <phoneticPr fontId="14"/>
  </si>
  <si>
    <t>計</t>
    <rPh sb="0" eb="1">
      <t>ケイ</t>
    </rPh>
    <phoneticPr fontId="14"/>
  </si>
  <si>
    <t>追加
個人種目</t>
    <rPh sb="0" eb="2">
      <t>ツイカ</t>
    </rPh>
    <rPh sb="3" eb="5">
      <t>コジン</t>
    </rPh>
    <rPh sb="5" eb="7">
      <t>シュモク</t>
    </rPh>
    <phoneticPr fontId="14"/>
  </si>
  <si>
    <t>チーム
種目</t>
    <rPh sb="4" eb="6">
      <t>シュモク</t>
    </rPh>
    <phoneticPr fontId="14"/>
  </si>
  <si>
    <t>小学1,2年生</t>
    <rPh sb="0" eb="2">
      <t>ショウガク</t>
    </rPh>
    <rPh sb="5" eb="7">
      <t>ネンセイ</t>
    </rPh>
    <phoneticPr fontId="14"/>
  </si>
  <si>
    <t>中学生</t>
    <rPh sb="0" eb="3">
      <t>チュウガクセイ</t>
    </rPh>
    <phoneticPr fontId="14"/>
  </si>
  <si>
    <t>高校生</t>
    <rPh sb="0" eb="3">
      <t>コウコウセイ</t>
    </rPh>
    <phoneticPr fontId="14"/>
  </si>
  <si>
    <t>チーム種目</t>
    <rPh sb="3" eb="5">
      <t>シュモク</t>
    </rPh>
    <phoneticPr fontId="14"/>
  </si>
  <si>
    <t>小学3,4年生</t>
    <rPh sb="0" eb="2">
      <t>ショウガク</t>
    </rPh>
    <rPh sb="5" eb="7">
      <t>ネンセイ</t>
    </rPh>
    <phoneticPr fontId="14"/>
  </si>
  <si>
    <t>小学5,6年生</t>
    <rPh sb="0" eb="2">
      <t>ショウガク</t>
    </rPh>
    <rPh sb="5" eb="7">
      <t>ネンセイ</t>
    </rPh>
    <phoneticPr fontId="14"/>
  </si>
  <si>
    <t>選出テクニカルオフィシャル1</t>
    <rPh sb="0" eb="2">
      <t>センシュツ</t>
    </rPh>
    <phoneticPr fontId="14"/>
  </si>
  <si>
    <t>選出テクニカルオフィシャル2</t>
    <rPh sb="0" eb="2">
      <t>センシュツ</t>
    </rPh>
    <phoneticPr fontId="14"/>
  </si>
  <si>
    <t>選出テクニカルオフィシャル3</t>
    <rPh sb="0" eb="2">
      <t>センシュツ</t>
    </rPh>
    <phoneticPr fontId="14"/>
  </si>
  <si>
    <t>選出テクニカルオフィシャル4</t>
    <rPh sb="0" eb="2">
      <t>センシュツ</t>
    </rPh>
    <phoneticPr fontId="14"/>
  </si>
  <si>
    <t>選出テクニカルオフィシャル5</t>
    <rPh sb="0" eb="2">
      <t>センシュツ</t>
    </rPh>
    <phoneticPr fontId="14"/>
  </si>
  <si>
    <t>☆二次要項はエントリー担当者にメール送信します。</t>
    <rPh sb="1" eb="3">
      <t>ニジ</t>
    </rPh>
    <rPh sb="3" eb="5">
      <t>ヨウコウ</t>
    </rPh>
    <rPh sb="11" eb="14">
      <t>タントウシャ</t>
    </rPh>
    <rPh sb="18" eb="20">
      <t>ソウシン</t>
    </rPh>
    <phoneticPr fontId="1"/>
  </si>
  <si>
    <t>安芸ライフセービングクラブ</t>
    <rPh sb="0" eb="2">
      <t>アキ</t>
    </rPh>
    <phoneticPr fontId="1"/>
  </si>
  <si>
    <t>熱海ライフセービングクラブ</t>
    <rPh sb="0" eb="2">
      <t>アタミ</t>
    </rPh>
    <phoneticPr fontId="1"/>
  </si>
  <si>
    <t>奄美ライフセービングクラブ</t>
    <rPh sb="0" eb="2">
      <t>アマミ</t>
    </rPh>
    <phoneticPr fontId="1"/>
  </si>
  <si>
    <t>皆生ライフセービングクラブ</t>
    <rPh sb="0" eb="2">
      <t>カイケ</t>
    </rPh>
    <phoneticPr fontId="1"/>
  </si>
  <si>
    <t>関門ライフセービングクラブ</t>
    <rPh sb="0" eb="2">
      <t>カンモン</t>
    </rPh>
    <phoneticPr fontId="1"/>
  </si>
  <si>
    <t>九十九里ライフセービングクラブ</t>
    <rPh sb="0" eb="4">
      <t>クジュウクリ</t>
    </rPh>
    <phoneticPr fontId="1"/>
  </si>
  <si>
    <t>コバルトブルー下関ライフセービングクラブ</t>
    <rPh sb="7" eb="9">
      <t>シモノセキ</t>
    </rPh>
    <phoneticPr fontId="1"/>
  </si>
  <si>
    <t>SURF90藤沢ライフセービングクラブ</t>
    <rPh sb="6" eb="8">
      <t>フジサワ</t>
    </rPh>
    <phoneticPr fontId="1"/>
  </si>
  <si>
    <t>札幌ライフセービングクラブ</t>
    <rPh sb="0" eb="2">
      <t>サッポロ</t>
    </rPh>
    <phoneticPr fontId="1"/>
  </si>
  <si>
    <t>座間味ライフセービングクラブ</t>
    <rPh sb="0" eb="3">
      <t>ザマミ</t>
    </rPh>
    <phoneticPr fontId="1"/>
  </si>
  <si>
    <t>湘南GoldenAgeアカデミー</t>
  </si>
  <si>
    <t>湘南ひらつかライフセービングクラブ</t>
    <rPh sb="0" eb="2">
      <t>ショウナン</t>
    </rPh>
    <phoneticPr fontId="1"/>
  </si>
  <si>
    <t>新宮ライフセービングクラブ</t>
    <rPh sb="0" eb="2">
      <t>シングウ</t>
    </rPh>
    <phoneticPr fontId="1"/>
  </si>
  <si>
    <t>淡輪ライフセービングクラブ</t>
    <rPh sb="0" eb="2">
      <t>タンノワ</t>
    </rPh>
    <phoneticPr fontId="1"/>
  </si>
  <si>
    <t>西伊豆・松崎ライフセービングクラブ</t>
    <rPh sb="4" eb="6">
      <t>マツザキ</t>
    </rPh>
    <phoneticPr fontId="1"/>
  </si>
  <si>
    <t>西浜サーフライフセービングクラブ</t>
    <rPh sb="0" eb="2">
      <t>ニシハマ</t>
    </rPh>
    <phoneticPr fontId="1"/>
  </si>
  <si>
    <t>日本体育大学荏原高等学校ライフセービングクラブ</t>
    <rPh sb="0" eb="2">
      <t>ニホン</t>
    </rPh>
    <rPh sb="2" eb="4">
      <t>タイイク</t>
    </rPh>
    <rPh sb="4" eb="6">
      <t>ダイガク</t>
    </rPh>
    <rPh sb="6" eb="8">
      <t>エバラ</t>
    </rPh>
    <rPh sb="8" eb="10">
      <t>コウトウ</t>
    </rPh>
    <rPh sb="10" eb="12">
      <t>ガッコウ</t>
    </rPh>
    <phoneticPr fontId="1"/>
  </si>
  <si>
    <t>萩サーフライフセービングクラブ</t>
    <rPh sb="0" eb="1">
      <t>ハギ</t>
    </rPh>
    <phoneticPr fontId="1"/>
  </si>
  <si>
    <t>浜松ライフセービングクラブ</t>
    <rPh sb="0" eb="2">
      <t>ハママツ</t>
    </rPh>
    <phoneticPr fontId="1"/>
  </si>
  <si>
    <t>Vikings</t>
  </si>
  <si>
    <t>福岡ライフセービングクラブ</t>
    <rPh sb="0" eb="2">
      <t>フクオカ</t>
    </rPh>
    <phoneticPr fontId="1"/>
  </si>
  <si>
    <t>富土ライフセービングクラブ</t>
    <rPh sb="0" eb="1">
      <t>トミ</t>
    </rPh>
    <rPh sb="1" eb="2">
      <t>ツチ</t>
    </rPh>
    <phoneticPr fontId="1"/>
  </si>
  <si>
    <t>山形ライフセービングクラブ</t>
    <rPh sb="0" eb="2">
      <t>ヤマガタ</t>
    </rPh>
    <phoneticPr fontId="1"/>
  </si>
  <si>
    <t>吉母アクアライフセービングクラブ</t>
    <rPh sb="0" eb="1">
      <t>ヨシ</t>
    </rPh>
    <rPh sb="1" eb="2">
      <t>ハハ</t>
    </rPh>
    <phoneticPr fontId="1"/>
  </si>
  <si>
    <t>琉球ライフセービングクラブ</t>
    <rPh sb="0" eb="2">
      <t>リュウキュウ</t>
    </rPh>
    <phoneticPr fontId="1"/>
  </si>
  <si>
    <t>※本競技会には、第3種及び第4種クラブ（講習会主管の為に第1種登録をしている大学団体／
クラブを含む）からのエントリーはできません</t>
    <phoneticPr fontId="1"/>
  </si>
  <si>
    <r>
      <t>大分市L</t>
    </r>
    <r>
      <rPr>
        <sz val="11"/>
        <color indexed="8"/>
        <rFont val="ＭＳ ゴシック"/>
        <family val="3"/>
        <charset val="128"/>
      </rPr>
      <t>SC</t>
    </r>
    <rPh sb="0" eb="3">
      <t>オオイタシ</t>
    </rPh>
    <phoneticPr fontId="14"/>
  </si>
  <si>
    <t>湘南GoldenAge</t>
  </si>
  <si>
    <t>登録</t>
    <rPh sb="0" eb="2">
      <t>トウロク</t>
    </rPh>
    <phoneticPr fontId="14"/>
  </si>
  <si>
    <t>Ver4</t>
    <phoneticPr fontId="21"/>
  </si>
  <si>
    <t>太郎</t>
    <rPh sb="0" eb="2">
      <t>タロウ</t>
    </rPh>
    <phoneticPr fontId="1"/>
  </si>
  <si>
    <t>追加ｴﾝﾄﾘｰ</t>
    <rPh sb="0" eb="2">
      <t>ツイカ</t>
    </rPh>
    <phoneticPr fontId="1"/>
  </si>
  <si>
    <t>「LIFESAVERS」団体登録の確認</t>
    <rPh sb="12" eb="14">
      <t>ダンタイ</t>
    </rPh>
    <rPh sb="14" eb="16">
      <t>トウロク</t>
    </rPh>
    <rPh sb="17" eb="19">
      <t>カクニン</t>
    </rPh>
    <phoneticPr fontId="1"/>
  </si>
  <si>
    <t>追加
ｴﾝﾄﾘｰ</t>
    <rPh sb="0" eb="2">
      <t>ツイカ</t>
    </rPh>
    <phoneticPr fontId="1"/>
  </si>
  <si>
    <t>淡路島ライフセービングクラブ</t>
    <rPh sb="0" eb="3">
      <t>アワジシマ</t>
    </rPh>
    <phoneticPr fontId="14"/>
  </si>
  <si>
    <t>淡路島LSC</t>
    <rPh sb="0" eb="3">
      <t>アワジシマ</t>
    </rPh>
    <phoneticPr fontId="14"/>
  </si>
  <si>
    <t>南伊豆ライフセービングクラブ</t>
    <rPh sb="0" eb="1">
      <t>ミナミ</t>
    </rPh>
    <rPh sb="1" eb="3">
      <t>イズ</t>
    </rPh>
    <phoneticPr fontId="14"/>
  </si>
  <si>
    <t>南伊豆LSC</t>
    <rPh sb="0" eb="1">
      <t>ミナミ</t>
    </rPh>
    <rPh sb="1" eb="3">
      <t>イズ</t>
    </rPh>
    <phoneticPr fontId="14"/>
  </si>
  <si>
    <t>1日目選出オフィシャル</t>
    <rPh sb="1" eb="2">
      <t>ニチ</t>
    </rPh>
    <rPh sb="2" eb="3">
      <t>メ</t>
    </rPh>
    <rPh sb="3" eb="5">
      <t>センシュツ</t>
    </rPh>
    <phoneticPr fontId="14"/>
  </si>
  <si>
    <t>2日目選出オフィシャル</t>
    <rPh sb="1" eb="2">
      <t>ニチ</t>
    </rPh>
    <rPh sb="2" eb="3">
      <t>メ</t>
    </rPh>
    <rPh sb="3" eb="5">
      <t>センシュツ</t>
    </rPh>
    <phoneticPr fontId="14"/>
  </si>
  <si>
    <t>2人1組</t>
    <phoneticPr fontId="1"/>
  </si>
  <si>
    <t>同意書→</t>
    <rPh sb="0" eb="3">
      <t>ドウイショ</t>
    </rPh>
    <phoneticPr fontId="21"/>
  </si>
  <si>
    <t>4人1組</t>
    <phoneticPr fontId="1"/>
  </si>
  <si>
    <t>選出義務の有無→</t>
    <rPh sb="0" eb="2">
      <t>センシュツ</t>
    </rPh>
    <rPh sb="2" eb="4">
      <t>ギム</t>
    </rPh>
    <rPh sb="5" eb="7">
      <t>ウム</t>
    </rPh>
    <phoneticPr fontId="21"/>
  </si>
  <si>
    <t>全日本ジュニア/ユース/マスターズ選手権大会2023（サーフ）</t>
    <rPh sb="0" eb="3">
      <t>ゼンニホン</t>
    </rPh>
    <rPh sb="17" eb="20">
      <t>センシュケン</t>
    </rPh>
    <rPh sb="20" eb="22">
      <t>タイカイ</t>
    </rPh>
    <phoneticPr fontId="21"/>
  </si>
  <si>
    <t>U8</t>
    <phoneticPr fontId="21"/>
  </si>
  <si>
    <t>U10</t>
    <phoneticPr fontId="21"/>
  </si>
  <si>
    <t>U12</t>
    <phoneticPr fontId="21"/>
  </si>
  <si>
    <t>U15</t>
    <phoneticPr fontId="21"/>
  </si>
  <si>
    <t>U18</t>
    <phoneticPr fontId="21"/>
  </si>
  <si>
    <t>天橋立ライフセービングクラブ</t>
    <rPh sb="0" eb="3">
      <t>アマノハシダテ</t>
    </rPh>
    <phoneticPr fontId="22"/>
  </si>
  <si>
    <t>淡路島ライフセービングクラブ</t>
    <rPh sb="0" eb="3">
      <t>アワジシマ</t>
    </rPh>
    <phoneticPr fontId="22"/>
  </si>
  <si>
    <t>いわきサーフライフセービングクラブ</t>
  </si>
  <si>
    <t>大分市ライフセービングクラブ</t>
    <rPh sb="2" eb="3">
      <t>シ</t>
    </rPh>
    <phoneticPr fontId="22"/>
  </si>
  <si>
    <t>熊本ライフセービングクラブ</t>
    <rPh sb="0" eb="2">
      <t>クマモト</t>
    </rPh>
    <phoneticPr fontId="22"/>
  </si>
  <si>
    <t>静波ライフセービングクラブ</t>
    <rPh sb="0" eb="2">
      <t>シズナミ</t>
    </rPh>
    <phoneticPr fontId="22"/>
  </si>
  <si>
    <t>十文字中学・高等学校ライフセービングクラブ</t>
    <rPh sb="3" eb="5">
      <t>チュウガク</t>
    </rPh>
    <phoneticPr fontId="22"/>
  </si>
  <si>
    <t>長崎県北ライフセービングクラブ</t>
    <rPh sb="0" eb="2">
      <t>ナガサキ</t>
    </rPh>
    <rPh sb="2" eb="3">
      <t>ケン</t>
    </rPh>
    <rPh sb="3" eb="4">
      <t>キタ</t>
    </rPh>
    <phoneticPr fontId="22"/>
  </si>
  <si>
    <t>博多サーフライフセービングクラブ</t>
    <rPh sb="0" eb="2">
      <t>ハカタ</t>
    </rPh>
    <phoneticPr fontId="22"/>
  </si>
  <si>
    <t>牧之原ライフセービングクラブ</t>
    <rPh sb="0" eb="3">
      <t>マキノハラ</t>
    </rPh>
    <phoneticPr fontId="22"/>
  </si>
  <si>
    <t>南伊豆ライフセービングクラブ</t>
  </si>
  <si>
    <t>由比ガ浜サーフライフセービングクラブ</t>
    <rPh sb="0" eb="2">
      <t>ユイ</t>
    </rPh>
    <rPh sb="3" eb="4">
      <t>ハマ</t>
    </rPh>
    <phoneticPr fontId="22"/>
  </si>
  <si>
    <t>天橋立LSC</t>
    <rPh sb="0" eb="3">
      <t>アマノハシダテ</t>
    </rPh>
    <phoneticPr fontId="14"/>
  </si>
  <si>
    <t>いわきSLSC</t>
  </si>
  <si>
    <t>熊本LSC</t>
    <rPh sb="0" eb="2">
      <t>クマモト</t>
    </rPh>
    <phoneticPr fontId="14"/>
  </si>
  <si>
    <t>長崎県北LSC</t>
    <rPh sb="0" eb="2">
      <t>ナガサキ</t>
    </rPh>
    <rPh sb="2" eb="3">
      <t>ケン</t>
    </rPh>
    <rPh sb="3" eb="4">
      <t>キタ</t>
    </rPh>
    <phoneticPr fontId="22"/>
  </si>
  <si>
    <t>博多SLSC</t>
    <rPh sb="0" eb="2">
      <t>ハカタ</t>
    </rPh>
    <phoneticPr fontId="22"/>
  </si>
  <si>
    <t>牧之原LSC</t>
    <rPh sb="0" eb="3">
      <t>マキノハラ</t>
    </rPh>
    <phoneticPr fontId="22"/>
  </si>
  <si>
    <t>YUIGAHAMA Surf &amp; Sports</t>
  </si>
  <si>
    <t>YUIGAHAMA S&amp;S</t>
  </si>
  <si>
    <t>ｼﾞｭﾆｱ</t>
    <phoneticPr fontId="21"/>
  </si>
  <si>
    <t>ｳｪｰﾃﾞｨﾝｸﾞﾚｰｽ
(U8)</t>
    <phoneticPr fontId="1"/>
  </si>
  <si>
    <t>ﾆｯﾊﾟｰﾎﾞｰﾄﾞﾚｰｽ
(U8)</t>
    <phoneticPr fontId="1"/>
  </si>
  <si>
    <t>ﾗﾝｽｲﾑﾗﾝ
(U10)</t>
    <phoneticPr fontId="1"/>
  </si>
  <si>
    <t>ﾆｯﾊﾟｰﾎﾞｰﾄﾞﾚｰｽ
(U10)</t>
    <phoneticPr fontId="1"/>
  </si>
  <si>
    <t>ﾗﾝｽｲﾑﾗﾝ
(U12)</t>
    <phoneticPr fontId="1"/>
  </si>
  <si>
    <t>ﾆｯﾊﾟｰﾎﾞｰﾄﾞﾚｰｽ
(U12)</t>
    <phoneticPr fontId="1"/>
  </si>
  <si>
    <t>U8</t>
  </si>
  <si>
    <t>ﾆｯﾊﾟｰﾎﾞｰﾄﾞﾘﾚｰ
(U10)</t>
    <phoneticPr fontId="1"/>
  </si>
  <si>
    <t>ﾆｯﾊﾟｰﾎﾞｰﾄﾞﾘﾚｰ
(U12)</t>
    <phoneticPr fontId="1"/>
  </si>
  <si>
    <t>ﾀｯﾌﾟﾘﾝﾘﾚｰ
(U10)</t>
    <phoneticPr fontId="1"/>
  </si>
  <si>
    <t>ﾀｯﾌﾟﾘﾝﾘﾚｰ
(U12)</t>
    <phoneticPr fontId="1"/>
  </si>
  <si>
    <t>ｻｰﾌﾚｰｽ
U15</t>
    <phoneticPr fontId="1"/>
  </si>
  <si>
    <t>U8(小学生)</t>
    <rPh sb="3" eb="6">
      <t>ショウガクセイ</t>
    </rPh>
    <phoneticPr fontId="1"/>
  </si>
  <si>
    <t>U10(小学生)</t>
    <phoneticPr fontId="1"/>
  </si>
  <si>
    <t>U12(小学生)</t>
    <phoneticPr fontId="1"/>
  </si>
  <si>
    <t>U15(中学生)</t>
    <rPh sb="4" eb="7">
      <t>チュウガクセイ</t>
    </rPh>
    <phoneticPr fontId="1"/>
  </si>
  <si>
    <t>U18(高校生)</t>
    <rPh sb="4" eb="7">
      <t>コウコウセイ</t>
    </rPh>
    <phoneticPr fontId="1"/>
  </si>
  <si>
    <t>ﾆｯﾊﾟｰﾎﾞｰﾄﾞﾚｰｽ
U15</t>
    <phoneticPr fontId="1"/>
  </si>
  <si>
    <t>ｻｰﾌﾚｰｽ
U18</t>
    <phoneticPr fontId="1"/>
  </si>
  <si>
    <t>ﾎﾞｰﾄﾞﾚｰｽ
U18</t>
    <phoneticPr fontId="1"/>
  </si>
  <si>
    <t>ｻｰﾌｽｷｰﾚｰｽ
U18</t>
    <phoneticPr fontId="1"/>
  </si>
  <si>
    <t>ﾕｰｽｵｰｼｬﾝﾏﾝ
U18</t>
    <phoneticPr fontId="1"/>
  </si>
  <si>
    <t>ﾚｽｷｭｰﾁｭｰﾌﾞﾚｽｷｭｰ
U15</t>
    <phoneticPr fontId="1"/>
  </si>
  <si>
    <t>ﾎﾞｰﾄﾞﾚｽｷｭｰ
U15</t>
    <phoneticPr fontId="1"/>
  </si>
  <si>
    <t>ﾀｯﾌﾟﾘﾝﾘﾚｰ
U15</t>
    <phoneticPr fontId="1"/>
  </si>
  <si>
    <t>ﾕｰｽｵｰｼｬﾝｳｰﾏﾝ
U18</t>
    <phoneticPr fontId="1"/>
  </si>
  <si>
    <r>
      <t>ｻｰﾌﾚｰｽ
ﾏｽﾀｰｽﾞ･</t>
    </r>
    <r>
      <rPr>
        <u/>
        <sz val="10"/>
        <color rgb="FFFF0000"/>
        <rFont val="ＭＳ ゴシック"/>
        <family val="3"/>
        <charset val="128"/>
      </rPr>
      <t>ﾋﾞｷﾞﾅｰ</t>
    </r>
  </si>
  <si>
    <r>
      <t>ｻｰﾌﾚｰｽ
ﾏｽﾀｰｽﾞ･</t>
    </r>
    <r>
      <rPr>
        <u/>
        <sz val="10"/>
        <color rgb="FFFF0000"/>
        <rFont val="ＭＳ ゴシック"/>
        <family val="3"/>
        <charset val="128"/>
      </rPr>
      <t>23-29</t>
    </r>
    <phoneticPr fontId="1"/>
  </si>
  <si>
    <r>
      <t>ｻｰﾌﾚｰｽ
ﾏｽﾀｰｽﾞ･</t>
    </r>
    <r>
      <rPr>
        <u/>
        <sz val="10"/>
        <color rgb="FFFF0000"/>
        <rFont val="ＭＳ ゴシック"/>
        <family val="3"/>
        <charset val="128"/>
      </rPr>
      <t>30-39</t>
    </r>
    <phoneticPr fontId="1"/>
  </si>
  <si>
    <r>
      <t>ｻｰﾌﾚｰｽ
ﾏｽﾀｰｽﾞ･</t>
    </r>
    <r>
      <rPr>
        <u/>
        <sz val="10"/>
        <color rgb="FFFF0000"/>
        <rFont val="ＭＳ ゴシック"/>
        <family val="3"/>
        <charset val="128"/>
      </rPr>
      <t>40-</t>
    </r>
    <phoneticPr fontId="1"/>
  </si>
  <si>
    <r>
      <t>ﾎﾞｰﾄﾞﾚｰｽ
ﾏｽﾀｰｽﾞ･</t>
    </r>
    <r>
      <rPr>
        <u/>
        <sz val="10"/>
        <color rgb="FFFF0000"/>
        <rFont val="ＭＳ ゴシック"/>
        <family val="3"/>
        <charset val="128"/>
      </rPr>
      <t>ﾋﾞｷﾞﾅｰ</t>
    </r>
    <phoneticPr fontId="1"/>
  </si>
  <si>
    <r>
      <t>ﾎﾞｰﾄﾞﾚｰｽ
ﾏｽﾀｰｽﾞ･</t>
    </r>
    <r>
      <rPr>
        <u/>
        <sz val="10"/>
        <color rgb="FFFF0000"/>
        <rFont val="ＭＳ ゴシック"/>
        <family val="3"/>
        <charset val="128"/>
      </rPr>
      <t>23-29</t>
    </r>
    <phoneticPr fontId="1"/>
  </si>
  <si>
    <r>
      <t>ｻｰﾌｽｷｰﾚｰｽ
ﾏｽﾀｰｽﾞ･</t>
    </r>
    <r>
      <rPr>
        <u/>
        <sz val="10"/>
        <color rgb="FFFF0000"/>
        <rFont val="ＭＳ ゴシック"/>
        <family val="3"/>
        <charset val="128"/>
      </rPr>
      <t>23-29</t>
    </r>
    <phoneticPr fontId="1"/>
  </si>
  <si>
    <r>
      <t>ﾎﾞｰﾄﾞﾚｰｽ
ﾏｽﾀｰｽﾞ･</t>
    </r>
    <r>
      <rPr>
        <u/>
        <sz val="10"/>
        <color rgb="FFFF0000"/>
        <rFont val="ＭＳ ゴシック"/>
        <family val="3"/>
        <charset val="128"/>
      </rPr>
      <t>30-39</t>
    </r>
    <phoneticPr fontId="1"/>
  </si>
  <si>
    <r>
      <t>ｻｰﾌｽｷｰﾚｰｽ
ﾏｽﾀｰｽﾞ･</t>
    </r>
    <r>
      <rPr>
        <u/>
        <sz val="10"/>
        <color rgb="FFFF0000"/>
        <rFont val="ＭＳ ゴシック"/>
        <family val="3"/>
        <charset val="128"/>
      </rPr>
      <t>30-39</t>
    </r>
    <phoneticPr fontId="1"/>
  </si>
  <si>
    <r>
      <t>ﾎﾞｰﾄﾞﾚｰｽ
ﾏｽﾀｰｽﾞ･</t>
    </r>
    <r>
      <rPr>
        <u/>
        <sz val="10"/>
        <color rgb="FFFF0000"/>
        <rFont val="ＭＳ ゴシック"/>
        <family val="3"/>
        <charset val="128"/>
      </rPr>
      <t>40-</t>
    </r>
    <phoneticPr fontId="1"/>
  </si>
  <si>
    <r>
      <t>ｻｰﾌｽｷｰﾚｰｽ
ﾏｽﾀｰｽﾞ･</t>
    </r>
    <r>
      <rPr>
        <u/>
        <sz val="10"/>
        <color rgb="FFFF0000"/>
        <rFont val="ＭＳ ゴシック"/>
        <family val="3"/>
        <charset val="128"/>
      </rPr>
      <t>40-</t>
    </r>
    <phoneticPr fontId="1"/>
  </si>
  <si>
    <t>ﾏｽﾀｰｽﾞ･ﾋﾞｷﾞﾅｰ</t>
    <phoneticPr fontId="1"/>
  </si>
  <si>
    <t>ﾏｽﾀｰｽﾞ･23-29</t>
    <phoneticPr fontId="1"/>
  </si>
  <si>
    <t>ﾏｽﾀｰｽﾞ･30-39</t>
    <phoneticPr fontId="1"/>
  </si>
  <si>
    <t>ﾏｽﾀｰｽﾞ･40-</t>
    <phoneticPr fontId="1"/>
  </si>
  <si>
    <t>U15</t>
  </si>
  <si>
    <t>ﾏｽﾀｰｽﾞの
年齢区分</t>
    <rPh sb="8" eb="10">
      <t>ネンレイ</t>
    </rPh>
    <rPh sb="10" eb="12">
      <t>クブン</t>
    </rPh>
    <phoneticPr fontId="1"/>
  </si>
  <si>
    <t>ｼﾞｭﾆｱの
年齢区分</t>
    <rPh sb="7" eb="9">
      <t>ネンレイ</t>
    </rPh>
    <rPh sb="9" eb="11">
      <t>クブン</t>
    </rPh>
    <phoneticPr fontId="1"/>
  </si>
  <si>
    <r>
      <t xml:space="preserve">本競技会で出場する
</t>
    </r>
    <r>
      <rPr>
        <u/>
        <sz val="9"/>
        <color rgb="FFFF0000"/>
        <rFont val="ＭＳ ゴシック"/>
        <family val="3"/>
        <charset val="128"/>
      </rPr>
      <t>「以外」</t>
    </r>
    <r>
      <rPr>
        <sz val="9"/>
        <color indexed="8"/>
        <rFont val="ＭＳ ゴシック"/>
        <family val="3"/>
        <charset val="128"/>
      </rPr>
      <t>の所属クラブ</t>
    </r>
    <rPh sb="0" eb="4">
      <t>ホンキョウギカイ</t>
    </rPh>
    <rPh sb="5" eb="7">
      <t>シュツジョウ</t>
    </rPh>
    <rPh sb="11" eb="13">
      <t>イガイ</t>
    </rPh>
    <rPh sb="15" eb="17">
      <t>ショゾク</t>
    </rPh>
    <phoneticPr fontId="1"/>
  </si>
  <si>
    <t>2024/4/1
基準</t>
    <rPh sb="9" eb="11">
      <t>キジュン</t>
    </rPh>
    <phoneticPr fontId="1"/>
  </si>
  <si>
    <t>2023/12/31
基準</t>
    <rPh sb="11" eb="13">
      <t>キジュン</t>
    </rPh>
    <phoneticPr fontId="1"/>
  </si>
  <si>
    <t>U18</t>
  </si>
  <si>
    <t>ﾚｽｷｭｰﾁｭｰﾌﾞﾚｽｷｭｰ
U18</t>
    <phoneticPr fontId="1"/>
  </si>
  <si>
    <t>ﾎﾞｰﾄﾞﾚｽｷｭｰ
U18</t>
    <phoneticPr fontId="1"/>
  </si>
  <si>
    <t>ﾀｯﾌﾟﾘﾝﾘﾚｰ
U18</t>
    <phoneticPr fontId="1"/>
  </si>
  <si>
    <t>ﾎﾞｰﾄﾞﾚｽｷｭｰ
ﾏｽﾀｰｽﾞ･～59</t>
    <phoneticPr fontId="1"/>
  </si>
  <si>
    <t>ﾎﾞｰﾄﾞﾚｽｷｭｰ
ﾏｽﾀｰｽﾞ･60～</t>
    <phoneticPr fontId="1"/>
  </si>
  <si>
    <t>ｵｰｼｬﾝﾊﾟｰｿﾝﾘﾚｰ
ﾏｽﾀｰｽﾞ･～89</t>
    <phoneticPr fontId="1"/>
  </si>
  <si>
    <t>ｵｰｼｬﾝﾊﾟｰｿﾝﾘﾚｰ
ﾏｽﾀｰｽﾞ･90～</t>
    <phoneticPr fontId="1"/>
  </si>
  <si>
    <t>小学生男子</t>
    <rPh sb="0" eb="3">
      <t>ショウガクセイ</t>
    </rPh>
    <rPh sb="3" eb="5">
      <t>ダンシ</t>
    </rPh>
    <phoneticPr fontId="1"/>
  </si>
  <si>
    <t>小学生女子</t>
    <rPh sb="0" eb="3">
      <t>ショウガクセイ</t>
    </rPh>
    <rPh sb="3" eb="5">
      <t>ジョシ</t>
    </rPh>
    <phoneticPr fontId="1"/>
  </si>
  <si>
    <t>中学生男子</t>
    <rPh sb="0" eb="3">
      <t>チュウガクセイ</t>
    </rPh>
    <rPh sb="3" eb="5">
      <t>ダンシ</t>
    </rPh>
    <phoneticPr fontId="1"/>
  </si>
  <si>
    <t>中学生女子</t>
    <rPh sb="0" eb="3">
      <t>チュウガクセイ</t>
    </rPh>
    <rPh sb="3" eb="5">
      <t>ジョシ</t>
    </rPh>
    <phoneticPr fontId="1"/>
  </si>
  <si>
    <t>高校生男子</t>
    <rPh sb="0" eb="3">
      <t>コウコウセイ</t>
    </rPh>
    <rPh sb="3" eb="5">
      <t>ダンシ</t>
    </rPh>
    <phoneticPr fontId="1"/>
  </si>
  <si>
    <t>高校生女子</t>
    <rPh sb="0" eb="3">
      <t>コウコウセイ</t>
    </rPh>
    <rPh sb="3" eb="5">
      <t>ジョシ</t>
    </rPh>
    <phoneticPr fontId="1"/>
  </si>
  <si>
    <t>☆表示される人数分のテクニカルオフィシャルのお名前を入力下さい。また、必ず右記フォームから登録下さい。</t>
    <phoneticPr fontId="1"/>
  </si>
  <si>
    <t>https://forms.gle/JgrwJxjeS3E2itpW7</t>
    <phoneticPr fontId="21"/>
  </si>
  <si>
    <t>2023年8月2日（水） ﾒｰﾙ送信23：59まで</t>
    <rPh sb="10" eb="11">
      <t>スイ</t>
    </rPh>
    <rPh sb="16" eb="18">
      <t>ソウシン</t>
    </rPh>
    <phoneticPr fontId="21"/>
  </si>
  <si>
    <t>※（チーム所属であっても）今大会でチーム選出するテクニカルオフィシャル以外の方の名前は入力しないで下さい。</t>
    <rPh sb="5" eb="7">
      <t>ショゾク</t>
    </rPh>
    <rPh sb="13" eb="16">
      <t>コンタイカイ</t>
    </rPh>
    <rPh sb="20" eb="22">
      <t>センシュツ</t>
    </rPh>
    <rPh sb="35" eb="37">
      <t>イガイ</t>
    </rPh>
    <rPh sb="38" eb="39">
      <t>カタ</t>
    </rPh>
    <rPh sb="40" eb="42">
      <t>ナマエ</t>
    </rPh>
    <rPh sb="43" eb="45">
      <t>ニュウリョク</t>
    </rPh>
    <rPh sb="49" eb="50">
      <t>クダ</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</si>
</sst>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m/dd"/>
    <numFmt numFmtId="177" formatCode="@&quot;:&quot;"/>
    <numFmt numFmtId="178" formatCode="0_ "/>
  </numFmts>
  <fonts count="84">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ゴシック"/>
      <family val="3"/>
      <charset val="128"/>
    </font>
    <font>
      <sz val="6"/>
      <name val="Osaka"/>
      <family val="3"/>
      <charset val="128"/>
    </font>
    <font>
      <b/>
      <sz val="12"/>
      <name val="ＭＳ ゴシック"/>
      <family val="3"/>
      <charset val="128"/>
    </font>
    <font>
      <sz val="10"/>
      <name val="ＭＳ ゴシック"/>
      <family val="3"/>
      <charset val="128"/>
    </font>
    <font>
      <sz val="14"/>
      <name val="ＭＳ ゴシック"/>
      <family val="3"/>
      <charset val="128"/>
    </font>
    <font>
      <sz val="12"/>
      <color indexed="9"/>
      <name val="ＭＳ ゴシック"/>
      <family val="3"/>
      <charset val="128"/>
    </font>
    <font>
      <b/>
      <sz val="14"/>
      <color indexed="9"/>
      <name val="ＭＳ ゴシック"/>
      <family val="3"/>
      <charset val="128"/>
    </font>
    <font>
      <sz val="10"/>
      <color indexed="8"/>
      <name val="ＭＳ ゴシック"/>
      <family val="3"/>
      <charset val="128"/>
    </font>
    <font>
      <sz val="10"/>
      <color indexed="10"/>
      <name val="ＭＳ 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b/>
      <sz val="12"/>
      <color indexed="10"/>
      <name val="ＭＳ ゴシック"/>
      <family val="3"/>
      <charset val="128"/>
    </font>
    <font>
      <sz val="11"/>
      <color indexed="8"/>
      <name val="ＭＳ ゴシック"/>
      <family val="3"/>
      <charset val="128"/>
    </font>
    <font>
      <sz val="12"/>
      <color indexed="8"/>
      <name val="ＭＳ ゴシック"/>
      <family val="3"/>
      <charset val="128"/>
    </font>
    <font>
      <b/>
      <sz val="11"/>
      <color indexed="12"/>
      <name val="ＭＳ ゴシック"/>
      <family val="3"/>
      <charset val="128"/>
    </font>
    <font>
      <sz val="24"/>
      <color indexed="8"/>
      <name val="ＭＳ ゴシック"/>
      <family val="3"/>
      <charset val="128"/>
    </font>
    <font>
      <sz val="9"/>
      <color indexed="8"/>
      <name val="ＭＳ ゴシック"/>
      <family val="3"/>
      <charset val="128"/>
    </font>
    <font>
      <sz val="6"/>
      <name val="ＭＳ Ｐゴシック"/>
      <family val="3"/>
      <charset val="128"/>
    </font>
    <font>
      <sz val="18"/>
      <color indexed="10"/>
      <name val="ＭＳ ゴシック"/>
      <family val="3"/>
      <charset val="128"/>
    </font>
    <font>
      <sz val="16"/>
      <color indexed="8"/>
      <name val="ＭＳ ゴシック"/>
      <family val="3"/>
      <charset val="128"/>
    </font>
    <font>
      <sz val="18"/>
      <color indexed="8"/>
      <name val="ＭＳ ゴシック"/>
      <family val="3"/>
      <charset val="128"/>
    </font>
    <font>
      <b/>
      <sz val="10"/>
      <name val="ＭＳ ゴシック"/>
      <family val="3"/>
      <charset val="128"/>
    </font>
    <font>
      <sz val="10"/>
      <color indexed="12"/>
      <name val="ＭＳ ゴシック"/>
      <family val="3"/>
      <charset val="128"/>
    </font>
    <font>
      <sz val="10"/>
      <color indexed="8"/>
      <name val="ＭＳ ゴシック"/>
      <family val="3"/>
      <charset val="128"/>
    </font>
    <font>
      <sz val="12"/>
      <color indexed="8"/>
      <name val="ＭＳ ゴシック"/>
      <family val="3"/>
      <charset val="128"/>
    </font>
    <font>
      <sz val="20"/>
      <color indexed="8"/>
      <name val="ＭＳ ゴシック"/>
      <family val="3"/>
      <charset val="128"/>
    </font>
    <font>
      <sz val="9"/>
      <name val="ＭＳ ゴシック"/>
      <family val="3"/>
      <charset val="128"/>
    </font>
    <font>
      <sz val="11"/>
      <name val="ＭＳ ゴシック"/>
      <family val="3"/>
      <charset val="128"/>
    </font>
    <font>
      <sz val="32"/>
      <color indexed="8"/>
      <name val="ＭＳ ゴシック"/>
      <family val="3"/>
      <charset val="128"/>
    </font>
    <font>
      <sz val="24"/>
      <name val="ＭＳ ゴシック"/>
      <family val="3"/>
      <charset val="128"/>
    </font>
    <font>
      <sz val="14"/>
      <color indexed="8"/>
      <name val="ＭＳ ゴシック"/>
      <family val="3"/>
      <charset val="128"/>
    </font>
    <font>
      <b/>
      <sz val="11"/>
      <name val="ＭＳ ゴシック"/>
      <family val="3"/>
      <charset val="128"/>
    </font>
    <font>
      <b/>
      <sz val="9"/>
      <name val="ＭＳ ゴシック"/>
      <family val="3"/>
      <charset val="128"/>
    </font>
    <font>
      <b/>
      <sz val="12"/>
      <color indexed="8"/>
      <name val="ＭＳ ゴシック"/>
      <family val="3"/>
      <charset val="128"/>
    </font>
    <font>
      <b/>
      <sz val="10"/>
      <color indexed="8"/>
      <name val="ＭＳ ゴシック"/>
      <family val="3"/>
      <charset val="128"/>
    </font>
    <font>
      <b/>
      <sz val="16"/>
      <color indexed="10"/>
      <name val="ＭＳ ゴシック"/>
      <family val="3"/>
      <charset val="128"/>
    </font>
    <font>
      <sz val="10"/>
      <color indexed="8"/>
      <name val="Arial"/>
      <family val="2"/>
    </font>
    <font>
      <sz val="12"/>
      <name val="Osaka"/>
      <family val="3"/>
      <charset val="128"/>
    </font>
    <font>
      <sz val="12"/>
      <color indexed="12"/>
      <name val="ＭＳ ゴシック"/>
      <family val="3"/>
      <charset val="128"/>
    </font>
    <font>
      <b/>
      <sz val="12"/>
      <color indexed="10"/>
      <name val="ＭＳ ゴシック"/>
      <family val="3"/>
      <charset val="128"/>
    </font>
    <font>
      <sz val="9"/>
      <color indexed="10"/>
      <name val="ＭＳ ゴシック"/>
      <family val="3"/>
      <charset val="128"/>
    </font>
    <font>
      <b/>
      <sz val="11"/>
      <color indexed="12"/>
      <name val="ＭＳ ゴシック"/>
      <family val="3"/>
      <charset val="128"/>
    </font>
    <font>
      <b/>
      <sz val="11"/>
      <color indexed="10"/>
      <name val="ＭＳ ゴシック"/>
      <family val="3"/>
      <charset val="128"/>
    </font>
    <font>
      <sz val="10"/>
      <color indexed="12"/>
      <name val="ＭＳ ゴシック"/>
      <family val="3"/>
      <charset val="128"/>
    </font>
    <font>
      <sz val="11"/>
      <color indexed="10"/>
      <name val="ＭＳ ゴシック"/>
      <family val="3"/>
      <charset val="128"/>
    </font>
    <font>
      <sz val="11"/>
      <color indexed="12"/>
      <name val="ＭＳ ゴシック"/>
      <family val="3"/>
      <charset val="128"/>
    </font>
    <font>
      <sz val="11"/>
      <color indexed="8"/>
      <name val="ＭＳ ゴシック"/>
      <family val="3"/>
      <charset val="128"/>
    </font>
    <font>
      <b/>
      <sz val="14"/>
      <color indexed="9"/>
      <name val="ＭＳ ゴシック"/>
      <family val="3"/>
      <charset val="128"/>
    </font>
    <font>
      <sz val="20"/>
      <color indexed="8"/>
      <name val="ＭＳ ゴシック"/>
      <family val="3"/>
      <charset val="128"/>
    </font>
    <font>
      <sz val="12"/>
      <color indexed="8"/>
      <name val="ＭＳ ゴシック"/>
      <family val="3"/>
      <charset val="128"/>
    </font>
    <font>
      <sz val="9"/>
      <color indexed="8"/>
      <name val="ＭＳ ゴシック"/>
      <family val="3"/>
      <charset val="128"/>
    </font>
    <font>
      <b/>
      <sz val="10"/>
      <color indexed="10"/>
      <name val="ＭＳ ゴシック"/>
      <family val="3"/>
      <charset val="128"/>
    </font>
    <font>
      <sz val="12"/>
      <color indexed="10"/>
      <name val="ＭＳ ゴシック"/>
      <family val="3"/>
      <charset val="128"/>
    </font>
    <font>
      <sz val="12"/>
      <color indexed="56"/>
      <name val="ＭＳ ゴシック"/>
      <family val="3"/>
      <charset val="128"/>
    </font>
    <font>
      <b/>
      <sz val="12"/>
      <color indexed="56"/>
      <name val="ＭＳ ゴシック"/>
      <family val="3"/>
      <charset val="128"/>
    </font>
    <font>
      <sz val="12"/>
      <color indexed="25"/>
      <name val="ＭＳ ゴシック"/>
      <family val="3"/>
      <charset val="128"/>
    </font>
    <font>
      <b/>
      <sz val="12"/>
      <color indexed="25"/>
      <name val="ＭＳ ゴシック"/>
      <family val="3"/>
      <charset val="128"/>
    </font>
    <font>
      <sz val="14"/>
      <color indexed="10"/>
      <name val="ＭＳ ゴシック"/>
      <family val="3"/>
      <charset val="128"/>
    </font>
    <font>
      <b/>
      <sz val="14"/>
      <color indexed="10"/>
      <name val="ＭＳ ゴシック"/>
      <family val="3"/>
      <charset val="128"/>
    </font>
    <font>
      <sz val="14"/>
      <color indexed="8"/>
      <name val="ＭＳ ゴシック"/>
      <family val="3"/>
      <charset val="128"/>
    </font>
    <font>
      <b/>
      <sz val="16"/>
      <color indexed="10"/>
      <name val="ＭＳ ゴシック"/>
      <family val="3"/>
      <charset val="128"/>
    </font>
    <font>
      <u/>
      <sz val="12"/>
      <color indexed="12"/>
      <name val="ＭＳ ゴシック"/>
      <family val="3"/>
      <charset val="128"/>
    </font>
    <font>
      <b/>
      <sz val="11"/>
      <color indexed="8"/>
      <name val="ＭＳ ゴシック"/>
      <family val="3"/>
      <charset val="128"/>
    </font>
    <font>
      <sz val="8"/>
      <name val="ＭＳ ゴシック"/>
      <family val="3"/>
      <charset val="128"/>
    </font>
    <font>
      <b/>
      <sz val="8"/>
      <name val="ＭＳ ゴシック"/>
      <family val="3"/>
      <charset val="128"/>
    </font>
    <font>
      <sz val="6"/>
      <color indexed="8"/>
      <name val="ＭＳ ゴシック"/>
      <family val="3"/>
      <charset val="128"/>
    </font>
    <font>
      <b/>
      <sz val="16"/>
      <color indexed="8"/>
      <name val="ＭＳ ゴシック"/>
      <family val="3"/>
      <charset val="128"/>
    </font>
    <font>
      <u/>
      <sz val="11"/>
      <color theme="10"/>
      <name val="ＭＳ Ｐゴシック"/>
      <family val="3"/>
      <charset val="128"/>
    </font>
    <font>
      <b/>
      <sz val="11"/>
      <color rgb="FFFF0000"/>
      <name val="ＭＳ ゴシック"/>
      <family val="3"/>
      <charset val="128"/>
    </font>
    <font>
      <sz val="11"/>
      <color rgb="FFFF0000"/>
      <name val="ＭＳ ゴシック"/>
      <family val="3"/>
      <charset val="128"/>
    </font>
    <font>
      <b/>
      <sz val="12"/>
      <color rgb="FFFF0000"/>
      <name val="ＭＳ ゴシック"/>
      <family val="3"/>
      <charset val="128"/>
    </font>
    <font>
      <sz val="9"/>
      <color rgb="FF0000FF"/>
      <name val="ＭＳ ゴシック"/>
      <family val="3"/>
      <charset val="128"/>
    </font>
    <font>
      <sz val="6"/>
      <color rgb="FFFF0000"/>
      <name val="ＭＳ ゴシック"/>
      <family val="3"/>
      <charset val="128"/>
    </font>
    <font>
      <b/>
      <sz val="12"/>
      <color theme="5" tint="-0.249977111117893"/>
      <name val="ＭＳ ゴシック"/>
      <family val="3"/>
      <charset val="128"/>
    </font>
    <font>
      <b/>
      <sz val="12"/>
      <color rgb="FFC00000"/>
      <name val="ＭＳ ゴシック"/>
      <family val="3"/>
      <charset val="128"/>
    </font>
    <font>
      <u/>
      <sz val="10"/>
      <color rgb="FFFF0000"/>
      <name val="ＭＳ ゴシック"/>
      <family val="3"/>
      <charset val="128"/>
    </font>
    <font>
      <u/>
      <sz val="9"/>
      <color rgb="FFFF0000"/>
      <name val="ＭＳ ゴシック"/>
      <family val="3"/>
      <charset val="128"/>
    </font>
    <font>
      <sz val="11"/>
      <color indexed="56"/>
      <name val="ＭＳ ゴシック"/>
      <family val="3"/>
      <charset val="128"/>
    </font>
    <font>
      <u/>
      <sz val="16"/>
      <color theme="10"/>
      <name val="ＭＳ Ｐゴシック"/>
      <family val="3"/>
      <charset val="128"/>
    </font>
    <font>
      <sz val="12"/>
      <color rgb="FF0000FF"/>
      <name val="ＭＳ ゴシック"/>
      <family val="3"/>
      <charset val="128"/>
    </font>
  </fonts>
  <fills count="2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8"/>
        <bgColor indexed="58"/>
      </patternFill>
    </fill>
    <fill>
      <patternFill patternType="solid">
        <fgColor indexed="8"/>
        <bgColor indexed="64"/>
      </patternFill>
    </fill>
    <fill>
      <patternFill patternType="solid">
        <fgColor rgb="FFFFCCFF"/>
        <bgColor indexed="64"/>
      </patternFill>
    </fill>
    <fill>
      <patternFill patternType="solid">
        <fgColor rgb="FFFF99CC"/>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CCFF99"/>
        <bgColor indexed="64"/>
      </patternFill>
    </fill>
    <fill>
      <patternFill patternType="solid">
        <fgColor rgb="FFCCFFFF"/>
        <bgColor indexed="64"/>
      </patternFill>
    </fill>
    <fill>
      <patternFill patternType="solid">
        <fgColor rgb="FFFFFFCC"/>
        <bgColor indexed="64"/>
      </patternFill>
    </fill>
  </fills>
  <borders count="8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top/>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10"/>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dotted">
        <color indexed="8"/>
      </right>
      <top style="medium">
        <color indexed="64"/>
      </top>
      <bottom style="thin">
        <color indexed="8"/>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right style="thin">
        <color indexed="64"/>
      </right>
      <top style="medium">
        <color indexed="64"/>
      </top>
      <bottom style="thin">
        <color indexed="64"/>
      </bottom>
      <diagonal/>
    </border>
    <border>
      <left style="dotted">
        <color indexed="8"/>
      </left>
      <right/>
      <top style="medium">
        <color indexed="64"/>
      </top>
      <bottom style="thin">
        <color indexed="8"/>
      </bottom>
      <diagonal/>
    </border>
    <border>
      <left/>
      <right style="medium">
        <color indexed="64"/>
      </right>
      <top style="medium">
        <color indexed="64"/>
      </top>
      <bottom style="thin">
        <color indexed="8"/>
      </bottom>
      <diagonal/>
    </border>
    <border>
      <left style="dotted">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8"/>
      </left>
      <right/>
      <top/>
      <bottom/>
      <diagonal/>
    </border>
    <border>
      <left/>
      <right style="thin">
        <color indexed="8"/>
      </right>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medium">
        <color indexed="64"/>
      </left>
      <right/>
      <top style="thin">
        <color indexed="8"/>
      </top>
      <bottom style="medium">
        <color indexed="64"/>
      </bottom>
      <diagonal/>
    </border>
    <border>
      <left/>
      <right style="dotted">
        <color indexed="8"/>
      </right>
      <top style="thin">
        <color indexed="8"/>
      </top>
      <bottom style="medium">
        <color indexed="64"/>
      </bottom>
      <diagonal/>
    </border>
    <border>
      <left/>
      <right style="medium">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s>
  <cellStyleXfs count="3">
    <xf numFmtId="0" fontId="0" fillId="0" borderId="0">
      <alignment vertical="center"/>
    </xf>
    <xf numFmtId="0" fontId="71" fillId="0" borderId="0" applyNumberFormat="0" applyFill="0" applyBorder="0" applyAlignment="0" applyProtection="0">
      <alignment vertical="top"/>
      <protection locked="0"/>
    </xf>
    <xf numFmtId="0" fontId="41" fillId="0" borderId="0"/>
  </cellStyleXfs>
  <cellXfs count="433">
    <xf numFmtId="0" fontId="0" fillId="0" borderId="0" xfId="0">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center"/>
    </xf>
    <xf numFmtId="0" fontId="13" fillId="0" borderId="0" xfId="0" applyFont="1">
      <alignment vertical="center"/>
    </xf>
    <xf numFmtId="0" fontId="10" fillId="0" borderId="0" xfId="0" applyFont="1">
      <alignment vertical="center"/>
    </xf>
    <xf numFmtId="14" fontId="10" fillId="0" borderId="0" xfId="0" applyNumberFormat="1" applyFont="1">
      <alignment vertical="center"/>
    </xf>
    <xf numFmtId="0" fontId="6" fillId="0" borderId="0" xfId="0" applyFont="1">
      <alignment vertical="center"/>
    </xf>
    <xf numFmtId="0" fontId="11" fillId="0" borderId="0" xfId="0" applyFont="1">
      <alignment vertical="center"/>
    </xf>
    <xf numFmtId="0" fontId="15" fillId="0" borderId="0" xfId="0" applyFont="1">
      <alignment vertical="center"/>
    </xf>
    <xf numFmtId="0" fontId="11" fillId="0" borderId="0" xfId="0" applyFont="1" applyAlignment="1"/>
    <xf numFmtId="0" fontId="6" fillId="0" borderId="0" xfId="0" applyFont="1" applyAlignment="1"/>
    <xf numFmtId="0" fontId="5" fillId="0" borderId="0" xfId="0" applyFont="1">
      <alignment vertical="center"/>
    </xf>
    <xf numFmtId="0" fontId="25" fillId="0" borderId="0" xfId="0" applyFont="1" applyAlignment="1"/>
    <xf numFmtId="0" fontId="6" fillId="0" borderId="1" xfId="0" applyFont="1" applyBorder="1" applyAlignment="1">
      <alignment horizontal="center" vertical="center"/>
    </xf>
    <xf numFmtId="0" fontId="6" fillId="0" borderId="0" xfId="0" applyFont="1" applyAlignment="1">
      <alignment horizontal="center" vertical="center"/>
    </xf>
    <xf numFmtId="0" fontId="26" fillId="0" borderId="0" xfId="0" applyFont="1">
      <alignment vertical="center"/>
    </xf>
    <xf numFmtId="0" fontId="3" fillId="0" borderId="0" xfId="0" applyFont="1">
      <alignment vertical="center"/>
    </xf>
    <xf numFmtId="176" fontId="13" fillId="2" borderId="2" xfId="0" applyNumberFormat="1" applyFont="1" applyFill="1" applyBorder="1" applyAlignment="1" applyProtection="1">
      <alignment horizontal="center" vertical="center" shrinkToFit="1"/>
      <protection locked="0"/>
    </xf>
    <xf numFmtId="0" fontId="13" fillId="2" borderId="2" xfId="0" applyFont="1" applyFill="1" applyBorder="1" applyAlignment="1">
      <alignment horizontal="center" vertical="center" shrinkToFit="1"/>
    </xf>
    <xf numFmtId="5" fontId="6" fillId="0" borderId="0" xfId="0" applyNumberFormat="1" applyFont="1">
      <alignment vertical="center"/>
    </xf>
    <xf numFmtId="0" fontId="23" fillId="0" borderId="0" xfId="0" applyFont="1">
      <alignment vertical="center"/>
    </xf>
    <xf numFmtId="0" fontId="42" fillId="0" borderId="0" xfId="0" applyFont="1">
      <alignment vertical="center"/>
    </xf>
    <xf numFmtId="0" fontId="43" fillId="0" borderId="0" xfId="0" applyFont="1">
      <alignment vertical="center"/>
    </xf>
    <xf numFmtId="0" fontId="13" fillId="2" borderId="2" xfId="0" applyFont="1" applyFill="1" applyBorder="1">
      <alignment vertical="center"/>
    </xf>
    <xf numFmtId="0" fontId="31" fillId="2" borderId="2" xfId="0" applyFont="1" applyFill="1" applyBorder="1" applyAlignment="1" applyProtection="1">
      <alignment horizontal="center" vertical="center" shrinkToFit="1"/>
      <protection locked="0"/>
    </xf>
    <xf numFmtId="14" fontId="17" fillId="0" borderId="0" xfId="0" applyNumberFormat="1" applyFont="1">
      <alignment vertical="center"/>
    </xf>
    <xf numFmtId="49" fontId="13" fillId="0" borderId="0" xfId="0" applyNumberFormat="1" applyFont="1">
      <alignment vertical="center"/>
    </xf>
    <xf numFmtId="6" fontId="13" fillId="0" borderId="0" xfId="0" applyNumberFormat="1" applyFont="1">
      <alignment vertical="center"/>
    </xf>
    <xf numFmtId="0" fontId="20" fillId="3" borderId="0" xfId="0" applyFont="1" applyFill="1" applyAlignment="1">
      <alignment horizontal="center" vertical="center"/>
    </xf>
    <xf numFmtId="0" fontId="20" fillId="4" borderId="0" xfId="0" applyFont="1" applyFill="1" applyAlignment="1">
      <alignment horizontal="center" vertical="center"/>
    </xf>
    <xf numFmtId="0" fontId="20" fillId="5" borderId="0" xfId="0" applyFont="1" applyFill="1" applyAlignment="1">
      <alignment horizontal="center" vertical="center"/>
    </xf>
    <xf numFmtId="0" fontId="20" fillId="6" borderId="0" xfId="0" applyFont="1" applyFill="1" applyAlignment="1">
      <alignment horizontal="center" vertical="center"/>
    </xf>
    <xf numFmtId="0" fontId="20" fillId="7" borderId="0" xfId="0" applyFont="1" applyFill="1">
      <alignment vertical="center"/>
    </xf>
    <xf numFmtId="0" fontId="44" fillId="0" borderId="0" xfId="0" applyFont="1" applyAlignment="1">
      <alignment horizontal="center" vertical="center" wrapText="1"/>
    </xf>
    <xf numFmtId="0" fontId="13" fillId="2" borderId="3" xfId="0" applyFont="1" applyFill="1" applyBorder="1" applyAlignment="1" applyProtection="1">
      <alignment vertical="center" shrinkToFit="1"/>
      <protection locked="0"/>
    </xf>
    <xf numFmtId="0" fontId="13" fillId="2" borderId="4" xfId="0" applyFont="1" applyFill="1" applyBorder="1" applyAlignment="1" applyProtection="1">
      <alignment vertical="center" shrinkToFit="1"/>
      <protection locked="0"/>
    </xf>
    <xf numFmtId="0" fontId="8" fillId="0" borderId="0" xfId="0" applyFont="1">
      <alignment vertical="center"/>
    </xf>
    <xf numFmtId="0" fontId="17" fillId="0" borderId="0" xfId="0" applyFont="1" applyAlignment="1">
      <alignment vertical="center" shrinkToFit="1"/>
    </xf>
    <xf numFmtId="0" fontId="29" fillId="0" borderId="0" xfId="0" applyFont="1" applyAlignment="1">
      <alignment horizontal="center" vertical="center" shrinkToFit="1"/>
    </xf>
    <xf numFmtId="0" fontId="17" fillId="0" borderId="0" xfId="0" applyFont="1" applyAlignment="1">
      <alignment horizontal="left" vertical="center"/>
    </xf>
    <xf numFmtId="0" fontId="8" fillId="0" borderId="0" xfId="0" applyFont="1" applyAlignment="1">
      <alignment horizontal="center" vertical="center"/>
    </xf>
    <xf numFmtId="0" fontId="17" fillId="0" borderId="0" xfId="0" applyFont="1" applyAlignment="1"/>
    <xf numFmtId="0" fontId="3" fillId="0" borderId="0" xfId="0" applyFont="1" applyAlignment="1">
      <alignment horizontal="left" vertical="center"/>
    </xf>
    <xf numFmtId="0" fontId="20" fillId="0" borderId="2" xfId="0" applyFont="1" applyBorder="1" applyAlignment="1">
      <alignment horizontal="center" vertical="center" wrapText="1"/>
    </xf>
    <xf numFmtId="0" fontId="20" fillId="8" borderId="3" xfId="0" applyFont="1" applyFill="1" applyBorder="1">
      <alignment vertical="center"/>
    </xf>
    <xf numFmtId="0" fontId="20" fillId="8" borderId="4" xfId="0" applyFont="1" applyFill="1" applyBorder="1">
      <alignment vertical="center"/>
    </xf>
    <xf numFmtId="0" fontId="20" fillId="8" borderId="3" xfId="0" applyFont="1" applyFill="1" applyBorder="1" applyAlignment="1">
      <alignment vertical="center" wrapText="1"/>
    </xf>
    <xf numFmtId="0" fontId="20" fillId="8" borderId="4" xfId="0" applyFont="1" applyFill="1" applyBorder="1" applyAlignment="1">
      <alignment vertical="center" wrapText="1"/>
    </xf>
    <xf numFmtId="0" fontId="20" fillId="8" borderId="2"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20" fillId="0" borderId="2" xfId="0" applyFont="1" applyBorder="1" applyAlignment="1">
      <alignment horizontal="center" vertical="center"/>
    </xf>
    <xf numFmtId="49" fontId="13" fillId="2" borderId="2" xfId="0" applyNumberFormat="1" applyFont="1" applyFill="1" applyBorder="1" applyAlignment="1">
      <alignment horizontal="center" vertical="center" shrinkToFit="1"/>
    </xf>
    <xf numFmtId="0" fontId="13" fillId="2" borderId="2" xfId="0" applyFont="1" applyFill="1" applyBorder="1" applyAlignment="1">
      <alignment vertical="center" shrinkToFit="1"/>
    </xf>
    <xf numFmtId="0" fontId="13" fillId="0" borderId="2" xfId="0" applyFont="1" applyBorder="1" applyAlignment="1">
      <alignment horizontal="center" vertical="center" shrinkToFit="1"/>
    </xf>
    <xf numFmtId="0" fontId="20" fillId="9" borderId="3" xfId="0" applyFont="1" applyFill="1" applyBorder="1">
      <alignment vertical="center"/>
    </xf>
    <xf numFmtId="0" fontId="20" fillId="9" borderId="4" xfId="0" applyFont="1" applyFill="1" applyBorder="1">
      <alignment vertical="center"/>
    </xf>
    <xf numFmtId="0" fontId="20" fillId="9" borderId="3" xfId="0" applyFont="1" applyFill="1" applyBorder="1" applyAlignment="1">
      <alignment vertical="center" wrapText="1"/>
    </xf>
    <xf numFmtId="0" fontId="20" fillId="9" borderId="4" xfId="0" applyFont="1" applyFill="1" applyBorder="1" applyAlignment="1">
      <alignment vertical="center" wrapText="1"/>
    </xf>
    <xf numFmtId="0" fontId="20" fillId="9" borderId="2"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45" fillId="0" borderId="0" xfId="0" applyFont="1" applyAlignment="1">
      <alignment horizontal="center" vertical="center"/>
    </xf>
    <xf numFmtId="0" fontId="6" fillId="0" borderId="0" xfId="0" quotePrefix="1" applyFont="1" applyAlignment="1">
      <alignment horizontal="right" vertical="center" wrapText="1"/>
    </xf>
    <xf numFmtId="0" fontId="46" fillId="0" borderId="0" xfId="0" applyFont="1" applyAlignment="1">
      <alignment horizontal="center" vertical="center"/>
    </xf>
    <xf numFmtId="0" fontId="35" fillId="0" borderId="0" xfId="0" applyFont="1" applyAlignment="1">
      <alignment horizontal="center" vertical="center"/>
    </xf>
    <xf numFmtId="0" fontId="36" fillId="0" borderId="0" xfId="0" applyFont="1">
      <alignment vertical="center"/>
    </xf>
    <xf numFmtId="0" fontId="20" fillId="0" borderId="0" xfId="0" applyFont="1">
      <alignment vertical="center"/>
    </xf>
    <xf numFmtId="0" fontId="44" fillId="3" borderId="0" xfId="0" applyFont="1" applyFill="1"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31" fillId="0" borderId="2" xfId="0" applyFont="1" applyBorder="1" applyAlignment="1">
      <alignment horizontal="center" vertical="center" shrinkToFit="1"/>
    </xf>
    <xf numFmtId="0" fontId="17" fillId="0" borderId="5" xfId="0" applyFont="1" applyBorder="1" applyAlignment="1">
      <alignment horizontal="right" vertical="center"/>
    </xf>
    <xf numFmtId="0" fontId="3" fillId="0" borderId="5" xfId="0" applyFont="1" applyBorder="1" applyAlignment="1">
      <alignment horizontal="right" vertical="center"/>
    </xf>
    <xf numFmtId="0" fontId="6" fillId="0" borderId="0" xfId="0" applyFont="1" applyAlignment="1">
      <alignment horizontal="right" vertical="center"/>
    </xf>
    <xf numFmtId="0" fontId="10" fillId="0" borderId="0" xfId="0" applyFont="1" applyAlignment="1">
      <alignment horizontal="right" vertical="center"/>
    </xf>
    <xf numFmtId="0" fontId="6" fillId="0" borderId="0" xfId="0" quotePrefix="1" applyFont="1" applyAlignment="1">
      <alignment horizontal="right" vertical="center"/>
    </xf>
    <xf numFmtId="0" fontId="47" fillId="0" borderId="0" xfId="0" applyFont="1">
      <alignment vertical="center"/>
    </xf>
    <xf numFmtId="0" fontId="34" fillId="0" borderId="0" xfId="0" applyFont="1">
      <alignment vertical="center"/>
    </xf>
    <xf numFmtId="0" fontId="20" fillId="3" borderId="2" xfId="0" applyFont="1" applyFill="1" applyBorder="1" applyAlignment="1">
      <alignment horizontal="center" vertical="center" wrapText="1"/>
    </xf>
    <xf numFmtId="0" fontId="20" fillId="3" borderId="2" xfId="0" applyFont="1" applyFill="1" applyBorder="1">
      <alignment vertical="center"/>
    </xf>
    <xf numFmtId="0" fontId="48" fillId="0" borderId="0" xfId="0" applyFont="1" applyAlignment="1">
      <alignment horizontal="center" vertical="center"/>
    </xf>
    <xf numFmtId="0" fontId="49" fillId="0" borderId="0" xfId="0" applyFont="1" applyAlignment="1">
      <alignment horizontal="center" vertical="center"/>
    </xf>
    <xf numFmtId="0" fontId="38" fillId="0" borderId="0" xfId="0" applyFont="1" applyAlignment="1">
      <alignment horizontal="center" vertical="center"/>
    </xf>
    <xf numFmtId="0" fontId="10" fillId="0" borderId="0" xfId="0" applyFont="1" applyAlignment="1">
      <alignment horizontal="center" vertical="center"/>
    </xf>
    <xf numFmtId="0" fontId="20" fillId="0" borderId="6" xfId="0" applyFont="1" applyBorder="1" applyAlignment="1">
      <alignment horizontal="center" vertical="center" wrapText="1"/>
    </xf>
    <xf numFmtId="14" fontId="37" fillId="0" borderId="0" xfId="0" applyNumberFormat="1" applyFont="1">
      <alignment vertical="center"/>
    </xf>
    <xf numFmtId="14" fontId="28" fillId="0" borderId="0" xfId="0" applyNumberFormat="1" applyFont="1" applyAlignment="1">
      <alignment horizontal="center" vertical="center"/>
    </xf>
    <xf numFmtId="14" fontId="27" fillId="0" borderId="0" xfId="0" applyNumberFormat="1" applyFont="1">
      <alignment vertical="center"/>
    </xf>
    <xf numFmtId="0" fontId="27" fillId="0" borderId="0" xfId="0" applyFont="1">
      <alignment vertical="center"/>
    </xf>
    <xf numFmtId="0" fontId="7" fillId="0" borderId="0" xfId="0" applyFont="1">
      <alignment vertical="center"/>
    </xf>
    <xf numFmtId="0" fontId="13" fillId="10" borderId="2" xfId="0" applyFont="1" applyFill="1" applyBorder="1" applyAlignment="1">
      <alignment horizontal="center" vertical="center"/>
    </xf>
    <xf numFmtId="0" fontId="13" fillId="9" borderId="2" xfId="0" applyFont="1" applyFill="1" applyBorder="1" applyAlignment="1">
      <alignment horizontal="center" vertical="center"/>
    </xf>
    <xf numFmtId="0" fontId="20" fillId="7" borderId="0" xfId="0" applyFont="1" applyFill="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38" fillId="0" borderId="0" xfId="0" applyFont="1" applyAlignment="1">
      <alignment horizontal="right" vertical="center"/>
    </xf>
    <xf numFmtId="0" fontId="38" fillId="0" borderId="0" xfId="0" applyFont="1" applyAlignment="1">
      <alignment horizontal="left" vertical="center"/>
    </xf>
    <xf numFmtId="0" fontId="48" fillId="10" borderId="2" xfId="0" applyFont="1" applyFill="1" applyBorder="1" applyAlignment="1">
      <alignment horizontal="center" vertical="center" shrinkToFit="1"/>
    </xf>
    <xf numFmtId="49" fontId="48" fillId="10" borderId="2" xfId="0" applyNumberFormat="1" applyFont="1" applyFill="1" applyBorder="1" applyAlignment="1">
      <alignment horizontal="center" vertical="center" shrinkToFit="1"/>
    </xf>
    <xf numFmtId="0" fontId="48" fillId="10" borderId="2" xfId="0" applyFont="1" applyFill="1" applyBorder="1" applyAlignment="1">
      <alignment vertical="center" shrinkToFit="1"/>
    </xf>
    <xf numFmtId="176" fontId="48" fillId="10" borderId="2" xfId="0" applyNumberFormat="1" applyFont="1" applyFill="1" applyBorder="1">
      <alignment vertical="center"/>
    </xf>
    <xf numFmtId="0" fontId="48" fillId="10" borderId="2" xfId="0" applyFont="1" applyFill="1" applyBorder="1">
      <alignment vertical="center"/>
    </xf>
    <xf numFmtId="0" fontId="44" fillId="0" borderId="0" xfId="0" applyFont="1">
      <alignment vertical="center"/>
    </xf>
    <xf numFmtId="0" fontId="50" fillId="0" borderId="0" xfId="0" applyFont="1">
      <alignment vertical="center"/>
    </xf>
    <xf numFmtId="0" fontId="52" fillId="0" borderId="0" xfId="0" applyFont="1" applyAlignment="1">
      <alignment horizontal="center" vertical="center" shrinkToFit="1"/>
    </xf>
    <xf numFmtId="0" fontId="54" fillId="3" borderId="2" xfId="0" applyFont="1" applyFill="1" applyBorder="1" applyAlignment="1">
      <alignment horizontal="center" vertical="center" wrapText="1"/>
    </xf>
    <xf numFmtId="0" fontId="54" fillId="3" borderId="2" xfId="0" applyFont="1" applyFill="1" applyBorder="1">
      <alignment vertical="center"/>
    </xf>
    <xf numFmtId="0" fontId="54" fillId="0" borderId="2" xfId="0" applyFont="1" applyBorder="1" applyAlignment="1">
      <alignment horizontal="center" vertical="center"/>
    </xf>
    <xf numFmtId="0" fontId="20" fillId="7" borderId="2" xfId="0" applyFont="1" applyFill="1" applyBorder="1" applyAlignment="1">
      <alignment horizontal="center" vertical="center" wrapText="1"/>
    </xf>
    <xf numFmtId="0" fontId="50" fillId="0" borderId="2" xfId="0" applyFont="1" applyBorder="1" applyAlignment="1">
      <alignment horizontal="center" vertical="center"/>
    </xf>
    <xf numFmtId="0" fontId="50" fillId="0" borderId="2" xfId="0" applyFont="1" applyBorder="1">
      <alignment vertical="center"/>
    </xf>
    <xf numFmtId="0" fontId="50" fillId="8" borderId="2" xfId="0" applyFont="1" applyFill="1" applyBorder="1" applyAlignment="1">
      <alignment horizontal="center" vertical="center"/>
    </xf>
    <xf numFmtId="0" fontId="50" fillId="9" borderId="2" xfId="0" applyFont="1" applyFill="1" applyBorder="1" applyAlignment="1">
      <alignment horizontal="center" vertical="center"/>
    </xf>
    <xf numFmtId="0" fontId="50" fillId="5" borderId="2" xfId="0" applyFont="1" applyFill="1" applyBorder="1" applyAlignment="1">
      <alignment horizontal="center" vertical="center"/>
    </xf>
    <xf numFmtId="0" fontId="5" fillId="0" borderId="0" xfId="0" applyFont="1" applyAlignment="1">
      <alignment vertical="center" shrinkToFit="1"/>
    </xf>
    <xf numFmtId="0" fontId="50" fillId="11" borderId="2" xfId="0" applyFont="1" applyFill="1" applyBorder="1">
      <alignment vertical="center"/>
    </xf>
    <xf numFmtId="0" fontId="50" fillId="11" borderId="2" xfId="0" applyFont="1" applyFill="1" applyBorder="1" applyAlignment="1">
      <alignment horizontal="center" vertical="center"/>
    </xf>
    <xf numFmtId="0" fontId="49" fillId="0" borderId="0" xfId="0" applyFont="1">
      <alignment vertical="center"/>
    </xf>
    <xf numFmtId="0" fontId="34" fillId="0" borderId="0" xfId="0" applyFont="1" applyAlignment="1">
      <alignment vertical="center" shrinkToFit="1"/>
    </xf>
    <xf numFmtId="0" fontId="38" fillId="0" borderId="0" xfId="0" applyFont="1">
      <alignment vertical="center"/>
    </xf>
    <xf numFmtId="0" fontId="55" fillId="0" borderId="0" xfId="0" applyFont="1">
      <alignment vertical="center"/>
    </xf>
    <xf numFmtId="0" fontId="0" fillId="0" borderId="0" xfId="0" applyAlignment="1">
      <alignment horizontal="center" vertical="center"/>
    </xf>
    <xf numFmtId="0" fontId="17"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7" fillId="0" borderId="0" xfId="0" applyFont="1" applyAlignment="1">
      <alignment horizontal="center" vertical="center"/>
    </xf>
    <xf numFmtId="0" fontId="57" fillId="0" borderId="0" xfId="0" applyFont="1">
      <alignment vertical="center"/>
    </xf>
    <xf numFmtId="0" fontId="58" fillId="0" borderId="0" xfId="0" applyFont="1">
      <alignment vertical="center"/>
    </xf>
    <xf numFmtId="0" fontId="59" fillId="0" borderId="0" xfId="0" applyFont="1" applyAlignment="1">
      <alignment horizontal="center" vertical="center"/>
    </xf>
    <xf numFmtId="0" fontId="59" fillId="0" borderId="0" xfId="0" applyFont="1" applyAlignment="1"/>
    <xf numFmtId="0" fontId="60" fillId="0" borderId="0" xfId="0" applyFont="1" applyAlignment="1"/>
    <xf numFmtId="0" fontId="10" fillId="7" borderId="2" xfId="0" applyFont="1" applyFill="1" applyBorder="1" applyAlignment="1">
      <alignment horizontal="center" vertical="center" wrapText="1"/>
    </xf>
    <xf numFmtId="0" fontId="6" fillId="0" borderId="0" xfId="0" applyFont="1" applyAlignment="1">
      <alignment vertical="top"/>
    </xf>
    <xf numFmtId="0" fontId="20" fillId="0" borderId="4" xfId="0" applyFont="1" applyBorder="1" applyAlignment="1">
      <alignment horizontal="center" vertical="center" wrapText="1"/>
    </xf>
    <xf numFmtId="0" fontId="61" fillId="0" borderId="0" xfId="0" applyFont="1" applyAlignment="1">
      <alignment horizontal="center" vertical="center"/>
    </xf>
    <xf numFmtId="0" fontId="10" fillId="0" borderId="0" xfId="0" quotePrefix="1" applyFont="1" applyAlignment="1">
      <alignment horizontal="right" vertical="center"/>
    </xf>
    <xf numFmtId="0" fontId="48" fillId="15" borderId="2" xfId="0" applyFont="1" applyFill="1" applyBorder="1" applyAlignment="1">
      <alignment horizontal="center" vertical="center" shrinkToFit="1"/>
    </xf>
    <xf numFmtId="49" fontId="48" fillId="15" borderId="2" xfId="0" applyNumberFormat="1" applyFont="1" applyFill="1" applyBorder="1" applyAlignment="1">
      <alignment horizontal="center" vertical="center" shrinkToFit="1"/>
    </xf>
    <xf numFmtId="0" fontId="48" fillId="15" borderId="2" xfId="0" applyFont="1" applyFill="1" applyBorder="1" applyAlignment="1">
      <alignment vertical="center" shrinkToFit="1"/>
    </xf>
    <xf numFmtId="176" fontId="48" fillId="15" borderId="2" xfId="0" applyNumberFormat="1" applyFont="1" applyFill="1" applyBorder="1">
      <alignment vertical="center"/>
    </xf>
    <xf numFmtId="0" fontId="48" fillId="15" borderId="2" xfId="0" applyFont="1" applyFill="1" applyBorder="1">
      <alignment vertical="center"/>
    </xf>
    <xf numFmtId="0" fontId="30" fillId="16" borderId="2" xfId="0" applyFont="1" applyFill="1" applyBorder="1" applyAlignment="1">
      <alignment horizontal="center" vertical="center" wrapText="1"/>
    </xf>
    <xf numFmtId="0" fontId="31" fillId="0" borderId="2" xfId="0" quotePrefix="1" applyFont="1" applyBorder="1" applyAlignment="1" applyProtection="1">
      <alignment horizontal="center" vertical="center" shrinkToFit="1"/>
      <protection locked="0"/>
    </xf>
    <xf numFmtId="0" fontId="13" fillId="9" borderId="10" xfId="0" applyFont="1" applyFill="1" applyBorder="1" applyAlignment="1">
      <alignment horizontal="center" vertical="center"/>
    </xf>
    <xf numFmtId="0" fontId="13" fillId="10" borderId="10" xfId="0" applyFont="1" applyFill="1" applyBorder="1" applyAlignment="1">
      <alignment horizontal="center" vertical="center"/>
    </xf>
    <xf numFmtId="0" fontId="3" fillId="17" borderId="11" xfId="0" applyFont="1" applyFill="1" applyBorder="1" applyAlignment="1" applyProtection="1">
      <alignment horizontal="center" vertical="center" shrinkToFit="1"/>
      <protection locked="0"/>
    </xf>
    <xf numFmtId="0" fontId="13" fillId="18" borderId="0" xfId="0" applyFont="1" applyFill="1">
      <alignment vertical="center"/>
    </xf>
    <xf numFmtId="0" fontId="66" fillId="0" borderId="2" xfId="0" applyFont="1" applyBorder="1">
      <alignment vertical="center"/>
    </xf>
    <xf numFmtId="0" fontId="72" fillId="0" borderId="12" xfId="0" applyFont="1" applyBorder="1" applyAlignment="1">
      <alignment horizontal="center" vertical="center"/>
    </xf>
    <xf numFmtId="0" fontId="17" fillId="0" borderId="0" xfId="0" applyFont="1" applyAlignment="1">
      <alignment horizontal="center"/>
    </xf>
    <xf numFmtId="0" fontId="16" fillId="0" borderId="0" xfId="0" applyFont="1" applyAlignment="1">
      <alignment horizontal="center" vertical="center"/>
    </xf>
    <xf numFmtId="0" fontId="35" fillId="0" borderId="0" xfId="0" applyFont="1" applyAlignment="1">
      <alignment horizontal="left" vertical="center"/>
    </xf>
    <xf numFmtId="0" fontId="31" fillId="0" borderId="0" xfId="0" applyFont="1" applyAlignment="1">
      <alignment horizontal="left" vertical="center"/>
    </xf>
    <xf numFmtId="0" fontId="17" fillId="0" borderId="0" xfId="0" applyFont="1" applyAlignment="1">
      <alignment horizontal="left"/>
    </xf>
    <xf numFmtId="0" fontId="57" fillId="0" borderId="0" xfId="0" applyFont="1" applyAlignment="1">
      <alignment horizontal="left" vertical="center"/>
    </xf>
    <xf numFmtId="0" fontId="20" fillId="3" borderId="2" xfId="0" applyFont="1" applyFill="1" applyBorder="1" applyAlignment="1">
      <alignment horizontal="left" vertical="center"/>
    </xf>
    <xf numFmtId="176" fontId="48" fillId="10" borderId="2" xfId="0" applyNumberFormat="1" applyFont="1" applyFill="1" applyBorder="1" applyAlignment="1">
      <alignment horizontal="left" vertical="center"/>
    </xf>
    <xf numFmtId="0" fontId="13" fillId="2" borderId="2" xfId="0" applyFont="1" applyFill="1" applyBorder="1" applyAlignment="1">
      <alignment horizontal="left" vertical="center"/>
    </xf>
    <xf numFmtId="0" fontId="16" fillId="0" borderId="0" xfId="0" applyFont="1" applyAlignment="1">
      <alignment horizontal="left" vertical="center"/>
    </xf>
    <xf numFmtId="0" fontId="44" fillId="3" borderId="0" xfId="0" applyFont="1" applyFill="1" applyAlignment="1">
      <alignment horizontal="center" vertical="center" wrapText="1"/>
    </xf>
    <xf numFmtId="0" fontId="20" fillId="3" borderId="2" xfId="0" applyFont="1" applyFill="1" applyBorder="1" applyAlignment="1">
      <alignment vertical="center" wrapText="1"/>
    </xf>
    <xf numFmtId="0" fontId="13" fillId="0" borderId="2" xfId="0" applyFont="1" applyBorder="1">
      <alignment vertical="center"/>
    </xf>
    <xf numFmtId="0" fontId="3" fillId="0" borderId="0" xfId="0" applyFont="1" applyAlignment="1"/>
    <xf numFmtId="0" fontId="34" fillId="0" borderId="0" xfId="0" applyFont="1" applyAlignment="1">
      <alignment horizontal="center" vertical="center" shrinkToFit="1"/>
    </xf>
    <xf numFmtId="0" fontId="6" fillId="7" borderId="2" xfId="0" applyFont="1" applyFill="1" applyBorder="1" applyAlignment="1">
      <alignment horizontal="center" vertical="center" wrapText="1" shrinkToFit="1"/>
    </xf>
    <xf numFmtId="0" fontId="50" fillId="0" borderId="0" xfId="0" applyFont="1" applyAlignment="1">
      <alignment horizontal="center" vertical="center"/>
    </xf>
    <xf numFmtId="0" fontId="6" fillId="19" borderId="2" xfId="0" applyFont="1" applyFill="1" applyBorder="1" applyAlignment="1">
      <alignment horizontal="center" vertical="center" wrapText="1" shrinkToFit="1"/>
    </xf>
    <xf numFmtId="0" fontId="6" fillId="0" borderId="0" xfId="0" applyFont="1" applyAlignment="1">
      <alignment vertical="center" shrinkToFit="1"/>
    </xf>
    <xf numFmtId="0" fontId="6" fillId="0" borderId="13" xfId="0" applyFont="1" applyBorder="1" applyAlignment="1">
      <alignment vertical="center" shrinkToFit="1"/>
    </xf>
    <xf numFmtId="0" fontId="6" fillId="0" borderId="0" xfId="0" applyFont="1" applyAlignment="1">
      <alignment vertical="center" wrapText="1"/>
    </xf>
    <xf numFmtId="178" fontId="5" fillId="0" borderId="0" xfId="0" applyNumberFormat="1" applyFont="1">
      <alignment vertical="center"/>
    </xf>
    <xf numFmtId="178" fontId="39" fillId="0" borderId="0" xfId="0" applyNumberFormat="1" applyFont="1">
      <alignment vertical="center"/>
    </xf>
    <xf numFmtId="178" fontId="5" fillId="0" borderId="14" xfId="0" applyNumberFormat="1" applyFont="1" applyBorder="1">
      <alignment vertical="center"/>
    </xf>
    <xf numFmtId="0" fontId="67" fillId="0" borderId="0" xfId="0" applyFont="1" applyAlignment="1">
      <alignment vertical="center" wrapText="1"/>
    </xf>
    <xf numFmtId="0" fontId="67" fillId="0" borderId="0" xfId="0" applyFont="1">
      <alignment vertical="center"/>
    </xf>
    <xf numFmtId="0" fontId="6" fillId="0" borderId="2" xfId="0" applyFont="1" applyBorder="1" applyAlignment="1">
      <alignment horizontal="center" vertical="center" wrapText="1" shrinkToFit="1"/>
    </xf>
    <xf numFmtId="0" fontId="18" fillId="0" borderId="2" xfId="0" applyFont="1" applyBorder="1" applyAlignment="1">
      <alignment horizontal="center" vertical="center" wrapText="1"/>
    </xf>
    <xf numFmtId="0" fontId="20" fillId="12" borderId="2" xfId="0" applyFont="1" applyFill="1" applyBorder="1" applyAlignment="1">
      <alignment horizontal="center" vertical="center"/>
    </xf>
    <xf numFmtId="0" fontId="20" fillId="4" borderId="2" xfId="0" applyFont="1" applyFill="1" applyBorder="1" applyAlignment="1">
      <alignment horizontal="center" vertical="center"/>
    </xf>
    <xf numFmtId="0" fontId="20" fillId="6" borderId="0" xfId="0" applyFont="1" applyFill="1" applyAlignment="1">
      <alignment horizontal="center" vertical="center" wrapText="1"/>
    </xf>
    <xf numFmtId="176" fontId="31" fillId="2" borderId="2" xfId="0" applyNumberFormat="1" applyFont="1" applyFill="1" applyBorder="1" applyAlignment="1" applyProtection="1">
      <alignment horizontal="center" vertical="center" shrinkToFit="1"/>
      <protection locked="0"/>
    </xf>
    <xf numFmtId="0" fontId="31" fillId="2" borderId="2" xfId="0" applyFont="1" applyFill="1" applyBorder="1" applyAlignment="1">
      <alignment horizontal="center" vertical="center" shrinkToFit="1"/>
    </xf>
    <xf numFmtId="49" fontId="45" fillId="0" borderId="0" xfId="0" applyNumberFormat="1" applyFont="1" applyAlignment="1">
      <alignment horizontal="center" vertical="center"/>
    </xf>
    <xf numFmtId="49" fontId="49" fillId="0" borderId="0" xfId="0" applyNumberFormat="1" applyFont="1" applyAlignment="1">
      <alignment horizontal="center" vertical="center"/>
    </xf>
    <xf numFmtId="49" fontId="17" fillId="0" borderId="0" xfId="0" applyNumberFormat="1" applyFont="1" applyAlignment="1">
      <alignment horizontal="center" vertical="center" shrinkToFit="1"/>
    </xf>
    <xf numFmtId="49" fontId="8" fillId="0" borderId="0" xfId="0" applyNumberFormat="1" applyFont="1">
      <alignment vertical="center"/>
    </xf>
    <xf numFmtId="49" fontId="17" fillId="0" borderId="0" xfId="0" applyNumberFormat="1" applyFont="1" applyAlignment="1">
      <alignment horizontal="center" vertical="center"/>
    </xf>
    <xf numFmtId="49" fontId="8" fillId="0" borderId="0" xfId="0" applyNumberFormat="1" applyFont="1" applyAlignment="1">
      <alignment horizontal="center" vertical="center"/>
    </xf>
    <xf numFmtId="49" fontId="17" fillId="0" borderId="0" xfId="0" applyNumberFormat="1" applyFont="1">
      <alignment vertical="center"/>
    </xf>
    <xf numFmtId="49" fontId="57" fillId="0" borderId="0" xfId="0" applyNumberFormat="1" applyFont="1" applyAlignment="1">
      <alignment horizontal="center" vertical="center"/>
    </xf>
    <xf numFmtId="49" fontId="20" fillId="8" borderId="2" xfId="0" applyNumberFormat="1" applyFont="1" applyFill="1" applyBorder="1" applyAlignment="1">
      <alignment horizontal="center" vertical="center" wrapText="1"/>
    </xf>
    <xf numFmtId="49" fontId="13" fillId="2" borderId="2" xfId="0" applyNumberFormat="1" applyFont="1" applyFill="1" applyBorder="1" applyAlignment="1" applyProtection="1">
      <alignment horizontal="right" vertical="center" shrinkToFit="1"/>
      <protection locked="0"/>
    </xf>
    <xf numFmtId="49" fontId="17" fillId="0" borderId="0" xfId="0" applyNumberFormat="1" applyFont="1" applyAlignment="1">
      <alignment horizontal="center"/>
    </xf>
    <xf numFmtId="49" fontId="17" fillId="0" borderId="0" xfId="0" applyNumberFormat="1" applyFont="1" applyAlignment="1"/>
    <xf numFmtId="49" fontId="16" fillId="0" borderId="0" xfId="0" applyNumberFormat="1" applyFont="1" applyAlignment="1">
      <alignment horizontal="center" vertical="center"/>
    </xf>
    <xf numFmtId="49" fontId="16" fillId="0" borderId="0" xfId="0" applyNumberFormat="1" applyFont="1">
      <alignment vertical="center"/>
    </xf>
    <xf numFmtId="49" fontId="59" fillId="0" borderId="0" xfId="0" applyNumberFormat="1" applyFont="1" applyAlignment="1"/>
    <xf numFmtId="49" fontId="59" fillId="0" borderId="0" xfId="0" applyNumberFormat="1" applyFont="1" applyAlignment="1">
      <alignment horizontal="center" vertical="center"/>
    </xf>
    <xf numFmtId="49" fontId="20" fillId="9" borderId="2" xfId="0" applyNumberFormat="1" applyFont="1" applyFill="1" applyBorder="1" applyAlignment="1">
      <alignment horizontal="center" vertical="center" wrapText="1"/>
    </xf>
    <xf numFmtId="49" fontId="31" fillId="2" borderId="2" xfId="0" applyNumberFormat="1" applyFont="1" applyFill="1" applyBorder="1" applyAlignment="1" applyProtection="1">
      <alignment vertical="center" shrinkToFit="1"/>
      <protection locked="0"/>
    </xf>
    <xf numFmtId="0" fontId="13" fillId="0" borderId="0" xfId="0" applyFont="1" applyAlignment="1">
      <alignment horizontal="right" vertical="center"/>
    </xf>
    <xf numFmtId="0" fontId="13" fillId="0" borderId="0" xfId="0" applyFont="1" applyAlignment="1">
      <alignment horizontal="center" vertical="center"/>
    </xf>
    <xf numFmtId="0" fontId="17" fillId="0" borderId="0" xfId="0" applyFont="1" applyAlignment="1">
      <alignment horizontal="right" vertical="center"/>
    </xf>
    <xf numFmtId="0" fontId="17" fillId="0" borderId="2" xfId="0" applyFont="1" applyBorder="1">
      <alignment vertical="center"/>
    </xf>
    <xf numFmtId="0" fontId="17" fillId="0" borderId="2"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lignment vertical="center"/>
    </xf>
    <xf numFmtId="0" fontId="32" fillId="0" borderId="0" xfId="0" applyFont="1" applyAlignment="1">
      <alignment vertical="center" shrinkToFit="1"/>
    </xf>
    <xf numFmtId="0" fontId="15" fillId="0" borderId="15" xfId="0" applyFont="1" applyBorder="1">
      <alignment vertical="center"/>
    </xf>
    <xf numFmtId="0" fontId="43" fillId="0" borderId="16" xfId="0" applyFont="1" applyBorder="1">
      <alignment vertical="center"/>
    </xf>
    <xf numFmtId="0" fontId="43" fillId="0" borderId="17" xfId="0" applyFont="1" applyBorder="1">
      <alignment vertical="center"/>
    </xf>
    <xf numFmtId="0" fontId="5" fillId="0" borderId="12" xfId="0" applyFont="1" applyBorder="1">
      <alignment vertical="center"/>
    </xf>
    <xf numFmtId="14" fontId="43" fillId="0" borderId="12" xfId="0" applyNumberFormat="1" applyFont="1" applyBorder="1">
      <alignment vertical="center"/>
    </xf>
    <xf numFmtId="14" fontId="37" fillId="0" borderId="12" xfId="0" applyNumberFormat="1" applyFont="1" applyBorder="1">
      <alignment vertical="center"/>
    </xf>
    <xf numFmtId="0" fontId="56" fillId="0" borderId="16" xfId="0" applyFont="1" applyBorder="1">
      <alignment vertical="center"/>
    </xf>
    <xf numFmtId="0" fontId="6" fillId="0" borderId="17" xfId="0" applyFont="1" applyBorder="1">
      <alignment vertical="center"/>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12" xfId="0" applyFont="1" applyBorder="1" applyAlignment="1">
      <alignment vertical="center" shrinkToFit="1"/>
    </xf>
    <xf numFmtId="0" fontId="37" fillId="0" borderId="18" xfId="0" applyFont="1" applyBorder="1" applyAlignment="1">
      <alignment vertical="center" shrinkToFit="1"/>
    </xf>
    <xf numFmtId="0" fontId="5" fillId="0" borderId="12" xfId="0" applyFont="1" applyBorder="1" applyAlignment="1">
      <alignment horizontal="center" vertical="center"/>
    </xf>
    <xf numFmtId="5" fontId="3" fillId="0" borderId="12" xfId="0" applyNumberFormat="1" applyFont="1" applyBorder="1">
      <alignment vertical="center"/>
    </xf>
    <xf numFmtId="0" fontId="5" fillId="0" borderId="15" xfId="0" applyFont="1" applyBorder="1">
      <alignment vertical="center"/>
    </xf>
    <xf numFmtId="0" fontId="5" fillId="0" borderId="17" xfId="0" applyFont="1" applyBorder="1">
      <alignment vertical="center"/>
    </xf>
    <xf numFmtId="0" fontId="43" fillId="0" borderId="12" xfId="0" applyFont="1" applyBorder="1" applyAlignment="1">
      <alignment horizontal="center" vertical="center"/>
    </xf>
    <xf numFmtId="0" fontId="37" fillId="0" borderId="15" xfId="0" applyFont="1" applyBorder="1" applyAlignment="1">
      <alignment vertical="center" shrinkToFit="1"/>
    </xf>
    <xf numFmtId="0" fontId="5" fillId="0" borderId="17" xfId="0" applyFont="1" applyBorder="1" applyAlignment="1">
      <alignment horizontal="left" vertical="center"/>
    </xf>
    <xf numFmtId="0" fontId="37" fillId="0" borderId="20" xfId="0" applyFont="1" applyBorder="1" applyAlignment="1">
      <alignment horizontal="center" vertical="center"/>
    </xf>
    <xf numFmtId="0" fontId="58" fillId="0" borderId="21" xfId="0" applyFont="1" applyBorder="1" applyAlignment="1">
      <alignment horizontal="center" vertical="center"/>
    </xf>
    <xf numFmtId="0" fontId="48" fillId="10" borderId="3" xfId="0" applyFont="1" applyFill="1" applyBorder="1" applyAlignment="1">
      <alignment vertical="center" shrinkToFit="1"/>
    </xf>
    <xf numFmtId="0" fontId="48" fillId="10" borderId="4" xfId="0" applyFont="1" applyFill="1" applyBorder="1" applyAlignment="1">
      <alignment vertical="center" shrinkToFit="1"/>
    </xf>
    <xf numFmtId="49" fontId="48" fillId="10" borderId="2" xfId="0" quotePrefix="1" applyNumberFormat="1" applyFont="1" applyFill="1" applyBorder="1" applyAlignment="1">
      <alignment horizontal="center" vertical="center" shrinkToFit="1"/>
    </xf>
    <xf numFmtId="49" fontId="48" fillId="10" borderId="2" xfId="0" applyNumberFormat="1" applyFont="1" applyFill="1" applyBorder="1" applyAlignment="1">
      <alignment horizontal="right" vertical="center" shrinkToFit="1"/>
    </xf>
    <xf numFmtId="0" fontId="73" fillId="20" borderId="2" xfId="0" applyFont="1" applyFill="1" applyBorder="1" applyAlignment="1">
      <alignment horizontal="center" vertical="center" shrinkToFit="1"/>
    </xf>
    <xf numFmtId="176" fontId="48" fillId="10" borderId="2" xfId="0" applyNumberFormat="1" applyFont="1" applyFill="1" applyBorder="1" applyAlignment="1">
      <alignment horizontal="center" vertical="center" shrinkToFit="1"/>
    </xf>
    <xf numFmtId="0" fontId="31" fillId="10" borderId="2" xfId="0" quotePrefix="1" applyFont="1" applyFill="1" applyBorder="1" applyAlignment="1">
      <alignment horizontal="center" vertical="center" shrinkToFit="1"/>
    </xf>
    <xf numFmtId="0" fontId="48" fillId="0" borderId="2" xfId="0" applyFont="1" applyBorder="1" applyAlignment="1">
      <alignment horizontal="center" vertical="center" shrinkToFit="1"/>
    </xf>
    <xf numFmtId="0" fontId="5" fillId="0" borderId="2" xfId="0" applyFont="1" applyBorder="1" applyAlignment="1">
      <alignment horizontal="center" vertical="center"/>
    </xf>
    <xf numFmtId="0" fontId="60" fillId="0" borderId="21" xfId="0" applyFont="1" applyBorder="1" applyAlignment="1">
      <alignment horizontal="center" vertical="center"/>
    </xf>
    <xf numFmtId="49" fontId="20" fillId="16" borderId="2" xfId="0" applyNumberFormat="1" applyFont="1" applyFill="1" applyBorder="1" applyAlignment="1">
      <alignment horizontal="center" vertical="center" wrapText="1"/>
    </xf>
    <xf numFmtId="0" fontId="48" fillId="15" borderId="3" xfId="0" applyFont="1" applyFill="1" applyBorder="1" applyAlignment="1">
      <alignment vertical="center" shrinkToFit="1"/>
    </xf>
    <xf numFmtId="0" fontId="48" fillId="15" borderId="4" xfId="0" applyFont="1" applyFill="1" applyBorder="1" applyAlignment="1">
      <alignment vertical="center" shrinkToFit="1"/>
    </xf>
    <xf numFmtId="49" fontId="48" fillId="15" borderId="2" xfId="0" quotePrefix="1" applyNumberFormat="1" applyFont="1" applyFill="1" applyBorder="1" applyAlignment="1">
      <alignment horizontal="center" vertical="center" shrinkToFit="1"/>
    </xf>
    <xf numFmtId="49" fontId="73" fillId="15" borderId="2" xfId="0" applyNumberFormat="1" applyFont="1" applyFill="1" applyBorder="1" applyAlignment="1">
      <alignment horizontal="right" vertical="center" shrinkToFit="1"/>
    </xf>
    <xf numFmtId="0" fontId="73" fillId="15" borderId="2" xfId="0" applyFont="1" applyFill="1" applyBorder="1" applyAlignment="1">
      <alignment horizontal="center" vertical="center" shrinkToFit="1"/>
    </xf>
    <xf numFmtId="176" fontId="48" fillId="15" borderId="2" xfId="0" applyNumberFormat="1" applyFont="1" applyFill="1" applyBorder="1" applyAlignment="1">
      <alignment horizontal="center" vertical="center" shrinkToFit="1"/>
    </xf>
    <xf numFmtId="0" fontId="43" fillId="0" borderId="2" xfId="0" applyFont="1" applyBorder="1" applyAlignment="1">
      <alignment horizontal="center" vertical="center"/>
    </xf>
    <xf numFmtId="0" fontId="13" fillId="0" borderId="21" xfId="0" applyFont="1" applyBorder="1" applyAlignment="1">
      <alignment horizontal="center" vertical="center" wrapText="1"/>
    </xf>
    <xf numFmtId="0" fontId="13" fillId="0" borderId="21" xfId="0" applyFont="1" applyBorder="1" applyAlignment="1">
      <alignment horizontal="center" vertical="center"/>
    </xf>
    <xf numFmtId="0" fontId="63" fillId="0" borderId="0" xfId="0" applyFont="1">
      <alignment vertical="center"/>
    </xf>
    <xf numFmtId="0" fontId="34" fillId="0" borderId="2" xfId="0" applyFont="1" applyBorder="1" applyAlignment="1" applyProtection="1">
      <alignment horizontal="center" vertical="center"/>
      <protection locked="0"/>
    </xf>
    <xf numFmtId="0" fontId="73" fillId="20" borderId="3" xfId="0" applyFont="1" applyFill="1" applyBorder="1" applyAlignment="1">
      <alignment vertical="center" shrinkToFit="1"/>
    </xf>
    <xf numFmtId="0" fontId="73" fillId="20" borderId="4" xfId="0" applyFont="1" applyFill="1" applyBorder="1" applyAlignment="1">
      <alignment vertical="center" shrinkToFit="1"/>
    </xf>
    <xf numFmtId="0" fontId="13" fillId="0" borderId="2" xfId="0" applyFont="1" applyBorder="1" applyAlignment="1">
      <alignment horizontal="center" vertical="center"/>
    </xf>
    <xf numFmtId="0" fontId="5" fillId="0" borderId="0" xfId="0" applyFont="1" applyAlignment="1">
      <alignment vertical="top" wrapText="1"/>
    </xf>
    <xf numFmtId="49" fontId="31" fillId="2" borderId="2" xfId="0" applyNumberFormat="1" applyFont="1" applyFill="1" applyBorder="1" applyAlignment="1">
      <alignment horizontal="center" vertical="center" shrinkToFit="1"/>
    </xf>
    <xf numFmtId="0" fontId="53" fillId="0" borderId="0" xfId="0" applyFont="1" applyAlignment="1">
      <alignment horizontal="center" vertical="center" shrinkToFit="1"/>
    </xf>
    <xf numFmtId="0" fontId="18" fillId="0" borderId="2" xfId="0" applyFont="1" applyBorder="1" applyAlignment="1">
      <alignment horizontal="center" vertical="center"/>
    </xf>
    <xf numFmtId="0" fontId="51" fillId="0" borderId="0" xfId="0" applyFont="1" applyAlignment="1">
      <alignment horizontal="center" vertical="center"/>
    </xf>
    <xf numFmtId="0" fontId="74" fillId="0" borderId="15" xfId="0" applyFont="1" applyBorder="1">
      <alignment vertical="center"/>
    </xf>
    <xf numFmtId="0" fontId="6" fillId="0" borderId="16" xfId="0" applyFont="1" applyBorder="1" applyAlignment="1"/>
    <xf numFmtId="0" fontId="6" fillId="0" borderId="17" xfId="0" applyFont="1" applyBorder="1" applyAlignment="1"/>
    <xf numFmtId="0" fontId="6" fillId="15" borderId="2" xfId="0" applyFont="1" applyFill="1" applyBorder="1" applyAlignment="1">
      <alignment horizontal="center" vertical="center" wrapText="1" shrinkToFit="1"/>
    </xf>
    <xf numFmtId="0" fontId="6" fillId="20" borderId="2" xfId="0" applyFont="1" applyFill="1" applyBorder="1" applyAlignment="1">
      <alignment horizontal="center" vertical="center" wrapText="1" shrinkToFit="1"/>
    </xf>
    <xf numFmtId="0" fontId="69" fillId="8" borderId="2" xfId="0" applyFont="1" applyFill="1" applyBorder="1" applyAlignment="1">
      <alignment horizontal="center" vertical="center" wrapText="1"/>
    </xf>
    <xf numFmtId="0" fontId="69" fillId="9" borderId="2" xfId="0" applyFont="1" applyFill="1" applyBorder="1" applyAlignment="1">
      <alignment horizontal="center" vertical="center" wrapText="1"/>
    </xf>
    <xf numFmtId="0" fontId="69" fillId="5" borderId="2" xfId="0" applyFont="1" applyFill="1" applyBorder="1" applyAlignment="1">
      <alignment horizontal="center" vertical="center" wrapText="1"/>
    </xf>
    <xf numFmtId="0" fontId="20" fillId="3" borderId="2" xfId="0" applyFont="1" applyFill="1" applyBorder="1" applyAlignment="1">
      <alignment horizontal="center" vertical="center"/>
    </xf>
    <xf numFmtId="5" fontId="13" fillId="0" borderId="2" xfId="0" applyNumberFormat="1" applyFont="1" applyBorder="1">
      <alignment vertical="center"/>
    </xf>
    <xf numFmtId="6" fontId="13" fillId="0" borderId="2" xfId="0" applyNumberFormat="1" applyFont="1" applyBorder="1">
      <alignment vertical="center"/>
    </xf>
    <xf numFmtId="0" fontId="63" fillId="0" borderId="0" xfId="0" applyFont="1" applyAlignment="1">
      <alignment horizontal="center" vertical="center"/>
    </xf>
    <xf numFmtId="0" fontId="43" fillId="0" borderId="0" xfId="0" applyFont="1" applyAlignment="1">
      <alignment horizontal="center" vertical="center"/>
    </xf>
    <xf numFmtId="178" fontId="10" fillId="0" borderId="0" xfId="0" applyNumberFormat="1" applyFont="1" applyAlignment="1">
      <alignment horizontal="center" vertical="center"/>
    </xf>
    <xf numFmtId="14" fontId="16" fillId="0" borderId="22" xfId="0" applyNumberFormat="1" applyFont="1" applyBorder="1">
      <alignment vertical="center"/>
    </xf>
    <xf numFmtId="0" fontId="51" fillId="14" borderId="0" xfId="0" applyFont="1" applyFill="1" applyAlignment="1">
      <alignment horizontal="center" vertical="center"/>
    </xf>
    <xf numFmtId="0" fontId="5" fillId="0" borderId="0" xfId="0" applyFont="1" applyAlignment="1">
      <alignment horizontal="left" vertical="center" wrapText="1"/>
    </xf>
    <xf numFmtId="0" fontId="75" fillId="0" borderId="0" xfId="0" applyFont="1" applyAlignment="1">
      <alignment horizontal="left" vertical="center" wrapText="1"/>
    </xf>
    <xf numFmtId="178" fontId="5" fillId="0" borderId="6" xfId="0" applyNumberFormat="1" applyFont="1" applyBorder="1" applyAlignment="1">
      <alignment horizontal="center" vertical="center"/>
    </xf>
    <xf numFmtId="178" fontId="5" fillId="0" borderId="1" xfId="0" applyNumberFormat="1" applyFont="1" applyBorder="1" applyAlignment="1">
      <alignment horizontal="center" vertical="center"/>
    </xf>
    <xf numFmtId="178" fontId="5" fillId="0" borderId="10" xfId="0" applyNumberFormat="1" applyFont="1" applyBorder="1" applyAlignment="1">
      <alignment horizontal="center" vertical="center"/>
    </xf>
    <xf numFmtId="0" fontId="67" fillId="0" borderId="0" xfId="0" applyFont="1" applyAlignment="1">
      <alignment horizontal="center" vertical="center" wrapText="1"/>
    </xf>
    <xf numFmtId="178" fontId="39" fillId="0" borderId="25" xfId="0" applyNumberFormat="1" applyFont="1" applyBorder="1" applyAlignment="1">
      <alignment horizontal="center" vertical="center"/>
    </xf>
    <xf numFmtId="178" fontId="39" fillId="0" borderId="26" xfId="0" applyNumberFormat="1" applyFont="1" applyBorder="1" applyAlignment="1">
      <alignment horizontal="center" vertical="center"/>
    </xf>
    <xf numFmtId="178" fontId="39" fillId="0" borderId="27" xfId="0" applyNumberFormat="1" applyFont="1" applyBorder="1" applyAlignment="1">
      <alignment horizontal="center" vertical="center"/>
    </xf>
    <xf numFmtId="178" fontId="39" fillId="0" borderId="28" xfId="0" applyNumberFormat="1" applyFont="1" applyBorder="1" applyAlignment="1">
      <alignment horizontal="center" vertical="center"/>
    </xf>
    <xf numFmtId="178" fontId="39" fillId="0" borderId="7" xfId="0" applyNumberFormat="1" applyFont="1" applyBorder="1" applyAlignment="1">
      <alignment horizontal="center" vertical="center"/>
    </xf>
    <xf numFmtId="178" fontId="39" fillId="0" borderId="29" xfId="0" applyNumberFormat="1" applyFont="1" applyBorder="1" applyAlignment="1">
      <alignment horizontal="center" vertical="center"/>
    </xf>
    <xf numFmtId="0" fontId="6" fillId="0" borderId="2" xfId="0" applyFont="1" applyBorder="1" applyAlignment="1">
      <alignment horizontal="center" vertical="center" shrinkToFit="1"/>
    </xf>
    <xf numFmtId="178" fontId="5" fillId="0" borderId="2" xfId="0" applyNumberFormat="1" applyFont="1" applyBorder="1" applyAlignment="1">
      <alignment horizontal="center" vertical="center"/>
    </xf>
    <xf numFmtId="0" fontId="6" fillId="0" borderId="0" xfId="0" applyFont="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3" fillId="17" borderId="36" xfId="0" applyFont="1" applyFill="1" applyBorder="1" applyAlignment="1" applyProtection="1">
      <alignment vertical="center" shrinkToFit="1"/>
      <protection locked="0"/>
    </xf>
    <xf numFmtId="0" fontId="3" fillId="17" borderId="37" xfId="0" applyFont="1" applyFill="1" applyBorder="1" applyAlignment="1" applyProtection="1">
      <alignment vertical="center" shrinkToFit="1"/>
      <protection locked="0"/>
    </xf>
    <xf numFmtId="0" fontId="3" fillId="17" borderId="31" xfId="0" applyFont="1" applyFill="1" applyBorder="1" applyAlignment="1" applyProtection="1">
      <alignment vertical="center" shrinkToFit="1"/>
      <protection locked="0"/>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5" fillId="17" borderId="43" xfId="1" applyFont="1" applyFill="1" applyBorder="1" applyAlignment="1" applyProtection="1">
      <alignment horizontal="center" vertical="center" shrinkToFit="1"/>
      <protection locked="0"/>
    </xf>
    <xf numFmtId="0" fontId="3" fillId="17" borderId="44" xfId="0" applyFont="1" applyFill="1" applyBorder="1" applyAlignment="1" applyProtection="1">
      <alignment horizontal="center" vertical="center" shrinkToFit="1"/>
      <protection locked="0"/>
    </xf>
    <xf numFmtId="0" fontId="3" fillId="17" borderId="45" xfId="0" applyFont="1" applyFill="1" applyBorder="1" applyAlignment="1" applyProtection="1">
      <alignment horizontal="center" vertical="center" shrinkToFit="1"/>
      <protection locked="0"/>
    </xf>
    <xf numFmtId="0" fontId="6" fillId="0" borderId="46" xfId="0" applyFont="1" applyBorder="1" applyAlignment="1">
      <alignment horizontal="center" vertical="center"/>
    </xf>
    <xf numFmtId="0" fontId="3" fillId="17" borderId="47" xfId="0" applyFont="1" applyFill="1" applyBorder="1" applyAlignment="1" applyProtection="1">
      <alignment vertical="center" shrinkToFit="1"/>
      <protection locked="0"/>
    </xf>
    <xf numFmtId="0" fontId="3" fillId="17" borderId="1" xfId="0" applyFont="1" applyFill="1" applyBorder="1" applyAlignment="1" applyProtection="1">
      <alignment vertical="center" shrinkToFit="1"/>
      <protection locked="0"/>
    </xf>
    <xf numFmtId="0" fontId="3" fillId="17" borderId="48" xfId="0" applyFont="1" applyFill="1" applyBorder="1" applyAlignment="1" applyProtection="1">
      <alignment vertical="center" shrinkToFit="1"/>
      <protection locked="0"/>
    </xf>
    <xf numFmtId="0" fontId="6" fillId="0" borderId="6" xfId="0" applyFont="1" applyBorder="1" applyAlignment="1">
      <alignment horizontal="center" vertical="center" shrinkToFit="1"/>
    </xf>
    <xf numFmtId="6" fontId="5" fillId="0" borderId="6" xfId="0" applyNumberFormat="1" applyFont="1" applyBorder="1" applyAlignment="1">
      <alignment horizontal="right" vertical="center"/>
    </xf>
    <xf numFmtId="6" fontId="5" fillId="0" borderId="1" xfId="0" applyNumberFormat="1" applyFont="1" applyBorder="1" applyAlignment="1">
      <alignment horizontal="right" vertical="center"/>
    </xf>
    <xf numFmtId="6" fontId="5" fillId="0" borderId="10" xfId="0" applyNumberFormat="1" applyFont="1" applyBorder="1" applyAlignment="1">
      <alignment horizontal="right" vertical="center"/>
    </xf>
    <xf numFmtId="0" fontId="39" fillId="17" borderId="0" xfId="0" applyFont="1" applyFill="1" applyAlignment="1">
      <alignment horizontal="center" vertical="center"/>
    </xf>
    <xf numFmtId="0" fontId="3" fillId="17" borderId="33" xfId="0" applyFont="1" applyFill="1" applyBorder="1" applyAlignment="1" applyProtection="1">
      <alignment vertical="center" shrinkToFit="1"/>
      <protection locked="0"/>
    </xf>
    <xf numFmtId="0" fontId="3" fillId="17" borderId="23" xfId="0" applyFont="1" applyFill="1" applyBorder="1" applyAlignment="1" applyProtection="1">
      <alignment vertical="center" shrinkToFit="1"/>
      <protection locked="0"/>
    </xf>
    <xf numFmtId="0" fontId="3" fillId="17" borderId="34" xfId="0" applyFont="1" applyFill="1" applyBorder="1" applyAlignment="1" applyProtection="1">
      <alignment vertical="center" shrinkToFit="1"/>
      <protection locked="0"/>
    </xf>
    <xf numFmtId="0" fontId="6" fillId="0" borderId="26" xfId="0" applyFont="1" applyBorder="1" applyAlignment="1">
      <alignment horizontal="center" vertical="center"/>
    </xf>
    <xf numFmtId="0" fontId="6" fillId="0" borderId="12" xfId="0" applyFont="1" applyBorder="1" applyAlignment="1">
      <alignment horizontal="center" vertical="center" shrinkToFit="1"/>
    </xf>
    <xf numFmtId="5" fontId="3" fillId="0" borderId="12" xfId="0" applyNumberFormat="1" applyFont="1" applyBorder="1" applyAlignment="1">
      <alignment horizontal="right" vertical="center"/>
    </xf>
    <xf numFmtId="178" fontId="5" fillId="0" borderId="6" xfId="0" applyNumberFormat="1" applyFont="1" applyBorder="1">
      <alignment vertical="center"/>
    </xf>
    <xf numFmtId="178" fontId="5" fillId="0" borderId="10" xfId="0" applyNumberFormat="1" applyFont="1" applyBorder="1">
      <alignment vertical="center"/>
    </xf>
    <xf numFmtId="0" fontId="6" fillId="0" borderId="0" xfId="0" applyFont="1" applyAlignment="1">
      <alignment horizontal="right" vertical="center"/>
    </xf>
    <xf numFmtId="0" fontId="6" fillId="0" borderId="13" xfId="0" applyFont="1" applyBorder="1" applyAlignment="1">
      <alignment horizontal="right" vertical="center"/>
    </xf>
    <xf numFmtId="0" fontId="6" fillId="0" borderId="0" xfId="0" applyFont="1" applyAlignment="1">
      <alignment horizontal="center" vertical="center" wrapText="1"/>
    </xf>
    <xf numFmtId="0" fontId="3" fillId="17" borderId="24" xfId="0" applyFont="1" applyFill="1" applyBorder="1" applyAlignment="1" applyProtection="1">
      <alignment vertical="center" shrinkToFit="1"/>
      <protection locked="0"/>
    </xf>
    <xf numFmtId="0" fontId="3" fillId="17" borderId="35" xfId="0" applyFont="1" applyFill="1" applyBorder="1" applyAlignment="1" applyProtection="1">
      <alignment vertical="center" shrinkToFit="1"/>
      <protection locked="0"/>
    </xf>
    <xf numFmtId="178" fontId="39" fillId="0" borderId="49" xfId="0" applyNumberFormat="1" applyFont="1" applyBorder="1">
      <alignment vertical="center"/>
    </xf>
    <xf numFmtId="178" fontId="39" fillId="0" borderId="50" xfId="0" applyNumberFormat="1" applyFont="1" applyBorder="1">
      <alignment vertical="center"/>
    </xf>
    <xf numFmtId="178" fontId="39" fillId="0" borderId="51" xfId="0" applyNumberFormat="1" applyFont="1" applyBorder="1">
      <alignmen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40" fillId="0" borderId="0" xfId="0" applyFont="1" applyAlignment="1">
      <alignment horizontal="center" vertical="center"/>
    </xf>
    <xf numFmtId="0" fontId="62" fillId="0" borderId="0" xfId="0" applyFont="1" applyAlignment="1">
      <alignment horizontal="center" vertical="center" shrinkToFit="1"/>
    </xf>
    <xf numFmtId="0" fontId="62" fillId="0" borderId="54" xfId="0" applyFont="1" applyBorder="1" applyAlignment="1">
      <alignment horizontal="center" vertical="center" shrinkToFi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22" fillId="0" borderId="58" xfId="0" applyFont="1" applyBorder="1" applyAlignment="1">
      <alignment horizontal="center" vertical="center" shrinkToFit="1"/>
    </xf>
    <xf numFmtId="0" fontId="22" fillId="0" borderId="59" xfId="0" applyFont="1" applyBorder="1" applyAlignment="1">
      <alignment horizontal="center" vertical="center" shrinkToFit="1"/>
    </xf>
    <xf numFmtId="0" fontId="22" fillId="0" borderId="60" xfId="0" applyFont="1" applyBorder="1" applyAlignment="1">
      <alignment horizontal="center" vertical="center" shrinkToFit="1"/>
    </xf>
    <xf numFmtId="0" fontId="10" fillId="0" borderId="0" xfId="0" applyFont="1" applyAlignment="1">
      <alignment horizontal="center" vertical="center"/>
    </xf>
    <xf numFmtId="0" fontId="3" fillId="17" borderId="61" xfId="0" applyFont="1" applyFill="1" applyBorder="1" applyAlignment="1" applyProtection="1">
      <alignment vertical="center" shrinkToFit="1"/>
      <protection locked="0"/>
    </xf>
    <xf numFmtId="0" fontId="6" fillId="0" borderId="2" xfId="0" applyFont="1" applyBorder="1" applyAlignment="1">
      <alignment horizontal="center" vertical="center"/>
    </xf>
    <xf numFmtId="0" fontId="63" fillId="17" borderId="62" xfId="0" applyFont="1" applyFill="1" applyBorder="1" applyAlignment="1" applyProtection="1">
      <alignment vertical="center" shrinkToFit="1"/>
      <protection locked="0"/>
    </xf>
    <xf numFmtId="0" fontId="63" fillId="17" borderId="56" xfId="0" applyFont="1" applyFill="1" applyBorder="1" applyAlignment="1" applyProtection="1">
      <alignment vertical="center" shrinkToFit="1"/>
      <protection locked="0"/>
    </xf>
    <xf numFmtId="0" fontId="63" fillId="17" borderId="63" xfId="0" applyFont="1" applyFill="1" applyBorder="1" applyAlignment="1" applyProtection="1">
      <alignment vertical="center" shrinkToFit="1"/>
      <protection locked="0"/>
    </xf>
    <xf numFmtId="0" fontId="34" fillId="17" borderId="64" xfId="0" applyFont="1" applyFill="1" applyBorder="1" applyAlignment="1" applyProtection="1">
      <alignment vertical="center" shrinkToFit="1"/>
      <protection locked="0"/>
    </xf>
    <xf numFmtId="0" fontId="63" fillId="17" borderId="65" xfId="0" applyFont="1" applyFill="1" applyBorder="1" applyAlignment="1" applyProtection="1">
      <alignment vertical="center" shrinkToFit="1"/>
      <protection locked="0"/>
    </xf>
    <xf numFmtId="0" fontId="63" fillId="17" borderId="66" xfId="0" applyFont="1" applyFill="1" applyBorder="1" applyAlignment="1" applyProtection="1">
      <alignment vertical="center" shrinkToFit="1"/>
      <protection locked="0"/>
    </xf>
    <xf numFmtId="178" fontId="5" fillId="0" borderId="67" xfId="0" applyNumberFormat="1" applyFont="1" applyBorder="1">
      <alignment vertical="center"/>
    </xf>
    <xf numFmtId="49" fontId="3" fillId="17" borderId="44" xfId="0" applyNumberFormat="1" applyFont="1" applyFill="1" applyBorder="1" applyAlignment="1" applyProtection="1">
      <alignment horizontal="center" vertical="center" shrinkToFit="1"/>
      <protection locked="0"/>
    </xf>
    <xf numFmtId="49" fontId="65" fillId="17" borderId="43" xfId="1" applyNumberFormat="1" applyFont="1" applyFill="1" applyBorder="1" applyAlignment="1" applyProtection="1">
      <alignment horizontal="center" vertical="center" shrinkToFit="1"/>
      <protection locked="0"/>
    </xf>
    <xf numFmtId="49" fontId="3" fillId="17" borderId="45" xfId="0" applyNumberFormat="1" applyFont="1" applyFill="1" applyBorder="1" applyAlignment="1" applyProtection="1">
      <alignment horizontal="center" vertical="center" shrinkToFit="1"/>
      <protection locked="0"/>
    </xf>
    <xf numFmtId="0" fontId="6" fillId="0" borderId="67" xfId="0" applyFont="1" applyBorder="1" applyAlignment="1">
      <alignment horizontal="center" vertical="center" wrapText="1"/>
    </xf>
    <xf numFmtId="0" fontId="6" fillId="0" borderId="52" xfId="0" applyFont="1" applyBorder="1" applyAlignment="1">
      <alignment horizontal="center" vertical="center"/>
    </xf>
    <xf numFmtId="0" fontId="6" fillId="0" borderId="13" xfId="0" applyFont="1" applyBorder="1" applyAlignment="1">
      <alignment horizontal="center" vertical="center" wrapText="1"/>
    </xf>
    <xf numFmtId="178" fontId="39" fillId="0" borderId="32" xfId="0" applyNumberFormat="1" applyFont="1" applyBorder="1" applyAlignment="1">
      <alignment horizontal="center" vertical="center"/>
    </xf>
    <xf numFmtId="178" fontId="39" fillId="0" borderId="0" xfId="0" applyNumberFormat="1" applyFont="1" applyAlignment="1">
      <alignment horizontal="center" vertical="center"/>
    </xf>
    <xf numFmtId="178" fontId="39" fillId="0" borderId="13" xfId="0" applyNumberFormat="1" applyFont="1" applyBorder="1" applyAlignment="1">
      <alignment horizontal="center" vertical="center"/>
    </xf>
    <xf numFmtId="0" fontId="3" fillId="17" borderId="39" xfId="0" applyFont="1" applyFill="1" applyBorder="1" applyAlignment="1" applyProtection="1">
      <alignment vertical="center" shrinkToFit="1"/>
      <protection locked="0"/>
    </xf>
    <xf numFmtId="0" fontId="25" fillId="0" borderId="0" xfId="0" applyFont="1" applyAlignment="1">
      <alignment horizontal="center"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33" fillId="0" borderId="0" xfId="0" applyFont="1" applyAlignment="1">
      <alignment horizontal="center" vertical="center"/>
    </xf>
    <xf numFmtId="0" fontId="33" fillId="0" borderId="68" xfId="0" applyFont="1" applyBorder="1" applyAlignment="1">
      <alignment horizontal="center" vertical="center"/>
    </xf>
    <xf numFmtId="0" fontId="30" fillId="0" borderId="46" xfId="0" applyFont="1" applyBorder="1" applyAlignment="1">
      <alignment horizontal="center" vertical="center" wrapText="1"/>
    </xf>
    <xf numFmtId="0" fontId="30" fillId="0" borderId="31" xfId="0" applyFont="1" applyBorder="1" applyAlignment="1">
      <alignment horizontal="center" vertical="center"/>
    </xf>
    <xf numFmtId="0" fontId="9" fillId="13" borderId="0" xfId="0" applyFont="1" applyFill="1" applyAlignment="1">
      <alignment horizontal="center" vertical="center"/>
    </xf>
    <xf numFmtId="176" fontId="17" fillId="0" borderId="15" xfId="0" applyNumberFormat="1" applyFont="1" applyBorder="1" applyAlignment="1">
      <alignment horizontal="center" vertical="center" shrinkToFit="1"/>
    </xf>
    <xf numFmtId="176" fontId="17" fillId="0" borderId="16" xfId="0" applyNumberFormat="1" applyFont="1" applyBorder="1" applyAlignment="1">
      <alignment horizontal="center" vertical="center" shrinkToFit="1"/>
    </xf>
    <xf numFmtId="176" fontId="17" fillId="0" borderId="17" xfId="0" applyNumberFormat="1" applyFont="1" applyBorder="1" applyAlignment="1">
      <alignment horizontal="center" vertical="center" shrinkToFit="1"/>
    </xf>
    <xf numFmtId="0" fontId="24" fillId="0" borderId="0" xfId="0" applyFont="1" applyAlignment="1">
      <alignment vertical="center" shrinkToFit="1"/>
    </xf>
    <xf numFmtId="0" fontId="19" fillId="0" borderId="0" xfId="0" applyFont="1" applyAlignment="1">
      <alignment horizontal="center" vertical="center" shrinkToFit="1"/>
    </xf>
    <xf numFmtId="0" fontId="19" fillId="0" borderId="69" xfId="0" applyFont="1" applyBorder="1" applyAlignment="1">
      <alignment horizontal="center" vertical="center" shrinkToFit="1"/>
    </xf>
    <xf numFmtId="0" fontId="34" fillId="17" borderId="8" xfId="0" applyFont="1" applyFill="1" applyBorder="1" applyAlignment="1" applyProtection="1">
      <alignment horizontal="center" vertical="center" shrinkToFit="1"/>
      <protection locked="0"/>
    </xf>
    <xf numFmtId="0" fontId="34" fillId="17" borderId="23" xfId="0" applyFont="1" applyFill="1" applyBorder="1" applyAlignment="1" applyProtection="1">
      <alignment horizontal="center" vertical="center" shrinkToFit="1"/>
      <protection locked="0"/>
    </xf>
    <xf numFmtId="0" fontId="34" fillId="17" borderId="24" xfId="0" applyFont="1" applyFill="1" applyBorder="1" applyAlignment="1" applyProtection="1">
      <alignment horizontal="center" vertical="center" shrinkToFit="1"/>
      <protection locked="0"/>
    </xf>
    <xf numFmtId="0" fontId="33" fillId="21" borderId="70" xfId="0" applyFont="1" applyFill="1" applyBorder="1" applyAlignment="1" applyProtection="1">
      <alignment horizontal="center" vertical="center"/>
      <protection locked="0"/>
    </xf>
    <xf numFmtId="0" fontId="33" fillId="21" borderId="71" xfId="0" applyFont="1" applyFill="1" applyBorder="1" applyAlignment="1" applyProtection="1">
      <alignment horizontal="center" vertical="center"/>
      <protection locked="0"/>
    </xf>
    <xf numFmtId="0" fontId="33" fillId="21" borderId="72" xfId="0" applyFont="1" applyFill="1" applyBorder="1" applyAlignment="1" applyProtection="1">
      <alignment horizontal="center" vertical="center"/>
      <protection locked="0"/>
    </xf>
    <xf numFmtId="0" fontId="33" fillId="21" borderId="73" xfId="0" applyFont="1" applyFill="1" applyBorder="1" applyAlignment="1" applyProtection="1">
      <alignment horizontal="center" vertical="center"/>
      <protection locked="0"/>
    </xf>
    <xf numFmtId="0" fontId="33" fillId="21" borderId="74" xfId="0" applyFont="1" applyFill="1" applyBorder="1" applyAlignment="1" applyProtection="1">
      <alignment horizontal="center" vertical="center"/>
      <protection locked="0"/>
    </xf>
    <xf numFmtId="0" fontId="33" fillId="21" borderId="75" xfId="0" applyFont="1" applyFill="1" applyBorder="1" applyAlignment="1" applyProtection="1">
      <alignment horizontal="center" vertical="center"/>
      <protection locked="0"/>
    </xf>
    <xf numFmtId="0" fontId="76" fillId="0" borderId="76" xfId="0" applyFont="1" applyBorder="1" applyAlignment="1">
      <alignment horizontal="center" vertical="center" wrapText="1"/>
    </xf>
    <xf numFmtId="0" fontId="76" fillId="0" borderId="65" xfId="0" applyFont="1" applyBorder="1" applyAlignment="1">
      <alignment horizontal="center" vertical="center"/>
    </xf>
    <xf numFmtId="0" fontId="76" fillId="0" borderId="77" xfId="0" applyFont="1" applyBorder="1" applyAlignment="1">
      <alignment horizontal="center" vertical="center"/>
    </xf>
    <xf numFmtId="177" fontId="6" fillId="0" borderId="0" xfId="0" applyNumberFormat="1" applyFont="1" applyAlignment="1">
      <alignment horizontal="right" vertical="center" shrinkToFit="1"/>
    </xf>
    <xf numFmtId="177" fontId="6" fillId="0" borderId="78" xfId="0" applyNumberFormat="1" applyFont="1" applyBorder="1" applyAlignment="1">
      <alignment horizontal="right" vertical="center" shrinkToFit="1"/>
    </xf>
    <xf numFmtId="0" fontId="64" fillId="0" borderId="79" xfId="0" applyFont="1" applyBorder="1" applyAlignment="1">
      <alignment horizontal="center" vertical="center"/>
    </xf>
    <xf numFmtId="0" fontId="64" fillId="0" borderId="80" xfId="0" applyFont="1" applyBorder="1" applyAlignment="1">
      <alignment horizontal="center" vertical="center"/>
    </xf>
    <xf numFmtId="0" fontId="64" fillId="0" borderId="81" xfId="0" applyFont="1" applyBorder="1" applyAlignment="1">
      <alignment horizontal="center" vertical="center"/>
    </xf>
    <xf numFmtId="6" fontId="39" fillId="0" borderId="49" xfId="0" applyNumberFormat="1" applyFont="1" applyBorder="1" applyAlignment="1">
      <alignment horizontal="right" vertical="center"/>
    </xf>
    <xf numFmtId="6" fontId="39" fillId="0" borderId="50" xfId="0" applyNumberFormat="1" applyFont="1" applyBorder="1" applyAlignment="1">
      <alignment horizontal="right" vertical="center"/>
    </xf>
    <xf numFmtId="6" fontId="39" fillId="0" borderId="51" xfId="0" applyNumberFormat="1" applyFont="1" applyBorder="1" applyAlignment="1">
      <alignment horizontal="right" vertical="center"/>
    </xf>
    <xf numFmtId="0" fontId="39" fillId="0" borderId="6" xfId="0" applyFont="1" applyBorder="1" applyAlignment="1">
      <alignment horizontal="center" vertical="center"/>
    </xf>
    <xf numFmtId="0" fontId="39" fillId="0" borderId="10" xfId="0" applyFont="1" applyBorder="1" applyAlignment="1">
      <alignment horizontal="center" vertical="center"/>
    </xf>
    <xf numFmtId="0" fontId="3" fillId="0" borderId="8" xfId="0" applyFont="1" applyBorder="1">
      <alignment vertical="center"/>
    </xf>
    <xf numFmtId="0" fontId="3" fillId="0" borderId="23" xfId="0" applyFont="1" applyBorder="1">
      <alignment vertical="center"/>
    </xf>
    <xf numFmtId="0" fontId="3" fillId="0" borderId="24" xfId="0" applyFont="1" applyBorder="1">
      <alignment vertical="center"/>
    </xf>
    <xf numFmtId="0" fontId="64" fillId="0" borderId="0" xfId="0" applyFont="1" applyAlignment="1">
      <alignment horizontal="center" vertical="center"/>
    </xf>
    <xf numFmtId="0" fontId="67" fillId="0" borderId="0" xfId="0" applyFont="1" applyAlignment="1">
      <alignment horizontal="center" vertical="top"/>
    </xf>
    <xf numFmtId="0" fontId="6" fillId="0" borderId="0" xfId="0" applyFont="1" applyAlignment="1">
      <alignment horizontal="center" vertical="top"/>
    </xf>
    <xf numFmtId="0" fontId="9" fillId="14" borderId="0" xfId="0" applyFont="1" applyFill="1" applyAlignment="1">
      <alignment horizontal="center" vertical="center"/>
    </xf>
    <xf numFmtId="0" fontId="34" fillId="0" borderId="7" xfId="0" applyFont="1" applyBorder="1" applyAlignment="1">
      <alignment horizontal="center" vertical="center" shrinkToFit="1"/>
    </xf>
    <xf numFmtId="0" fontId="63" fillId="0" borderId="7" xfId="0" applyFont="1" applyBorder="1" applyAlignment="1">
      <alignment horizontal="center" vertical="center"/>
    </xf>
    <xf numFmtId="0" fontId="51" fillId="14" borderId="0" xfId="0" applyFont="1" applyFill="1" applyAlignment="1">
      <alignment horizontal="center" vertical="center"/>
    </xf>
    <xf numFmtId="0" fontId="53" fillId="0" borderId="0" xfId="0" applyFont="1" applyAlignment="1">
      <alignment horizontal="center" vertical="center" shrinkToFi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7" xfId="0" applyFont="1" applyBorder="1" applyAlignment="1">
      <alignment horizontal="center" vertical="center"/>
    </xf>
    <xf numFmtId="0" fontId="18" fillId="0" borderId="2" xfId="0" applyFont="1" applyBorder="1" applyAlignment="1">
      <alignment horizontal="center" vertical="center"/>
    </xf>
    <xf numFmtId="0" fontId="58" fillId="0" borderId="82" xfId="0" applyFont="1" applyBorder="1" applyAlignment="1">
      <alignment horizontal="center" vertical="center"/>
    </xf>
    <xf numFmtId="0" fontId="58" fillId="0" borderId="83" xfId="0" applyFont="1" applyBorder="1" applyAlignment="1">
      <alignment horizontal="center" vertical="center"/>
    </xf>
    <xf numFmtId="0" fontId="77" fillId="0" borderId="82" xfId="0" applyFont="1" applyBorder="1" applyAlignment="1">
      <alignment horizontal="center" vertical="center" wrapText="1"/>
    </xf>
    <xf numFmtId="0" fontId="77" fillId="0" borderId="83" xfId="0" applyFont="1" applyBorder="1" applyAlignment="1">
      <alignment horizontal="center" vertical="center" wrapText="1"/>
    </xf>
    <xf numFmtId="0" fontId="58" fillId="0" borderId="82"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83" xfId="0" applyFont="1" applyBorder="1" applyAlignment="1">
      <alignment horizontal="center" vertical="center" wrapText="1"/>
    </xf>
    <xf numFmtId="0" fontId="78" fillId="0" borderId="21" xfId="0" applyFont="1" applyBorder="1" applyAlignment="1">
      <alignment horizontal="center" vertical="center" wrapText="1"/>
    </xf>
    <xf numFmtId="0" fontId="20" fillId="0" borderId="2" xfId="0" applyFont="1" applyFill="1" applyBorder="1" applyAlignment="1">
      <alignment horizontal="center" vertical="center" wrapText="1"/>
    </xf>
    <xf numFmtId="0" fontId="81" fillId="0" borderId="0" xfId="0" applyFont="1" applyAlignment="1">
      <alignment horizontal="center" vertical="center" wrapText="1"/>
    </xf>
    <xf numFmtId="0" fontId="13" fillId="2" borderId="2" xfId="0" applyFont="1" applyFill="1" applyBorder="1" applyAlignment="1" applyProtection="1">
      <alignment horizontal="center" vertical="center" shrinkToFit="1"/>
      <protection locked="0"/>
    </xf>
    <xf numFmtId="0" fontId="20" fillId="16" borderId="2" xfId="0" applyFont="1" applyFill="1" applyBorder="1" applyAlignment="1">
      <alignment horizontal="center" vertical="center" wrapText="1"/>
    </xf>
    <xf numFmtId="0" fontId="13" fillId="0" borderId="0" xfId="0" applyFont="1" applyBorder="1" applyAlignment="1">
      <alignment horizontal="center" vertical="center"/>
    </xf>
    <xf numFmtId="0" fontId="50" fillId="0" borderId="0" xfId="0" applyFont="1" applyBorder="1" applyAlignment="1">
      <alignment horizontal="center" vertical="center"/>
    </xf>
    <xf numFmtId="0" fontId="17" fillId="0" borderId="2" xfId="0" applyNumberFormat="1" applyFont="1" applyBorder="1">
      <alignment vertical="center"/>
    </xf>
    <xf numFmtId="0" fontId="42" fillId="0" borderId="0" xfId="0" applyFont="1" applyAlignment="1">
      <alignment vertical="center"/>
    </xf>
    <xf numFmtId="0" fontId="82" fillId="0" borderId="85" xfId="1" applyFont="1" applyBorder="1" applyAlignment="1" applyProtection="1">
      <alignment horizontal="center" vertical="center"/>
    </xf>
    <xf numFmtId="0" fontId="6" fillId="0" borderId="0" xfId="0" applyFont="1" applyBorder="1" applyAlignment="1">
      <alignment horizontal="right" vertical="center"/>
    </xf>
    <xf numFmtId="0" fontId="39" fillId="0" borderId="0" xfId="0" applyFont="1" applyBorder="1" applyAlignment="1">
      <alignment horizontal="center" vertical="center"/>
    </xf>
    <xf numFmtId="0" fontId="83" fillId="0" borderId="0" xfId="0" applyFont="1" applyAlignment="1">
      <alignment vertical="center"/>
    </xf>
  </cellXfs>
  <cellStyles count="3">
    <cellStyle name="ハイパーリンク" xfId="1" builtinId="8"/>
    <cellStyle name="標準" xfId="0" builtinId="0"/>
    <cellStyle name="標準 2" xfId="2" xr:uid="{00000000-0005-0000-0000-000002000000}"/>
  </cellStyles>
  <dxfs count="80">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bgColor theme="8" tint="0.79998168889431442"/>
        </patternFill>
      </fill>
    </dxf>
    <dxf>
      <font>
        <b val="0"/>
        <i val="0"/>
      </font>
      <fill>
        <patternFill>
          <bgColor rgb="FFFFFFCC"/>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bgColor rgb="FFFFFFCC"/>
        </patternFill>
      </fill>
    </dxf>
    <dxf>
      <fill>
        <patternFill>
          <bgColor theme="8" tint="0.79998168889431442"/>
        </patternFill>
      </fill>
    </dxf>
    <dxf>
      <fill>
        <patternFill patternType="lightGray">
          <fgColor theme="1" tint="0.499984740745262"/>
        </patternFill>
      </fill>
    </dxf>
    <dxf>
      <font>
        <b/>
        <i val="0"/>
        <color rgb="FFFF0000"/>
      </font>
      <fill>
        <patternFill>
          <bgColor rgb="FFFFFF00"/>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bgColor rgb="FFFFFFCC"/>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patternType="lightGray">
          <fgColor theme="1" tint="0.499984740745262"/>
        </patternFill>
      </fill>
    </dxf>
    <dxf>
      <fill>
        <patternFill>
          <bgColor theme="8" tint="0.79998168889431442"/>
        </patternFill>
      </fill>
    </dxf>
    <dxf>
      <font>
        <b val="0"/>
        <i val="0"/>
      </font>
      <fill>
        <patternFill>
          <bgColor rgb="FFFFFFCC"/>
        </patternFill>
      </fill>
    </dxf>
    <dxf>
      <fill>
        <patternFill patternType="lightGray">
          <fgColor theme="1" tint="0.499984740745262"/>
        </patternFill>
      </fill>
    </dxf>
    <dxf>
      <font>
        <b/>
        <i val="0"/>
        <color rgb="FFFF0000"/>
      </font>
      <fill>
        <patternFill>
          <bgColor rgb="FFFFFF00"/>
        </patternFill>
      </fill>
    </dxf>
  </dxfs>
  <tableStyles count="0" defaultTableStyle="TableStyleMedium9" defaultPivotStyle="PivotStyleLight16"/>
  <colors>
    <mruColors>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178</xdr:col>
      <xdr:colOff>107676</xdr:colOff>
      <xdr:row>10</xdr:row>
      <xdr:rowOff>0</xdr:rowOff>
    </xdr:to>
    <xdr:sp macro="" textlink="" fLocksText="0">
      <xdr:nvSpPr>
        <xdr:cNvPr id="4" name="角丸四角形 2">
          <a:extLst>
            <a:ext uri="{FF2B5EF4-FFF2-40B4-BE49-F238E27FC236}">
              <a16:creationId xmlns:a16="http://schemas.microsoft.com/office/drawing/2014/main" id="{A7406EA4-3889-D527-1E8E-DC755AA60459}"/>
            </a:ext>
          </a:extLst>
        </xdr:cNvPr>
        <xdr:cNvSpPr>
          <a:spLocks noChangeArrowheads="1"/>
        </xdr:cNvSpPr>
      </xdr:nvSpPr>
      <xdr:spPr bwMode="auto">
        <a:xfrm>
          <a:off x="809625" y="2057400"/>
          <a:ext cx="6191250" cy="495300"/>
        </a:xfrm>
        <a:prstGeom prst="roundRect">
          <a:avLst>
            <a:gd name="adj" fmla="val 16667"/>
          </a:avLst>
        </a:prstGeom>
        <a:solidFill>
          <a:srgbClr val="CCFFCC"/>
        </a:solidFill>
        <a:ln w="19050">
          <a:solidFill>
            <a:srgbClr val="FF0000"/>
          </a:solidFill>
          <a:miter lim="800000"/>
          <a:headEnd/>
          <a:tailEnd/>
        </a:ln>
        <a:effectLst/>
      </xdr:spPr>
      <xdr:txBody>
        <a:bodyPr vertOverflow="clip" wrap="square" lIns="20160" tIns="20160" rIns="20160" bIns="20160" anchor="ctr" anchorCtr="0" upright="1"/>
        <a:lstStyle/>
        <a:p>
          <a:pPr algn="ctr" rtl="0">
            <a:defRPr sz="1000"/>
          </a:pPr>
          <a:r>
            <a:rPr lang="ja-JP" altLang="en-US" sz="1200" b="1" i="0" u="none" strike="noStrike" baseline="0">
              <a:solidFill>
                <a:srgbClr val="FF0000"/>
              </a:solidFill>
              <a:latin typeface="ＭＳ ゴシック" pitchFamily="49" charset="-128"/>
              <a:ea typeface="ＭＳ ゴシック" pitchFamily="49" charset="-128"/>
            </a:rPr>
            <a:t>集計作業用のシートです。各チームの担当者は設定等を変更しないこと。</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JgrwJxjeS3E2itpW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E256"/>
  <sheetViews>
    <sheetView showGridLines="0" tabSelected="1" view="pageBreakPreview" zoomScale="70" zoomScaleNormal="70" zoomScaleSheetLayoutView="70" workbookViewId="0">
      <selection activeCell="D7" sqref="D7:U7"/>
    </sheetView>
  </sheetViews>
  <sheetFormatPr defaultColWidth="9" defaultRowHeight="12"/>
  <cols>
    <col min="1" max="43" width="4.6328125" style="5" customWidth="1"/>
    <col min="44" max="47" width="4.6328125" style="5" hidden="1" customWidth="1"/>
    <col min="48" max="57" width="20.90625" style="5" hidden="1" customWidth="1"/>
    <col min="58" max="80" width="9" style="5" customWidth="1"/>
    <col min="81" max="16384" width="9" style="5"/>
  </cols>
  <sheetData>
    <row r="1" spans="1:55" ht="24" customHeight="1">
      <c r="A1" s="366" t="s">
        <v>462</v>
      </c>
      <c r="B1" s="366"/>
      <c r="C1" s="366"/>
      <c r="D1" s="366"/>
      <c r="E1" s="366"/>
      <c r="F1" s="366"/>
      <c r="G1" s="366"/>
      <c r="H1" s="366"/>
      <c r="I1" s="366"/>
      <c r="J1" s="366"/>
      <c r="L1" s="66" t="s">
        <v>50</v>
      </c>
      <c r="M1" s="370" t="str">
        <f>AV38</f>
        <v>全日本ジュニア/ユース/マスターズ選手権大会2023（サーフ）</v>
      </c>
      <c r="N1" s="370"/>
      <c r="O1" s="370"/>
      <c r="P1" s="370"/>
      <c r="Q1" s="370"/>
      <c r="R1" s="370"/>
      <c r="S1" s="370"/>
      <c r="T1" s="370"/>
      <c r="U1" s="370"/>
      <c r="V1" s="370"/>
      <c r="W1" s="370"/>
      <c r="X1" s="370"/>
      <c r="Y1" s="370"/>
      <c r="Z1" s="370"/>
      <c r="AA1" s="370"/>
      <c r="AB1" s="370"/>
      <c r="AC1" s="370"/>
      <c r="AD1" s="370"/>
      <c r="AE1" s="370"/>
      <c r="AF1" s="370"/>
      <c r="AG1" s="370"/>
      <c r="AH1" s="370"/>
      <c r="AI1" s="371" t="str">
        <f>IF(AG7="","",VLOOKUP(AG7,$AV$42:$AW$47,2,0))</f>
        <v/>
      </c>
      <c r="AJ1" s="371"/>
      <c r="AK1" s="372"/>
      <c r="AL1" s="376"/>
      <c r="AM1" s="377"/>
      <c r="AN1" s="378"/>
      <c r="AO1" s="362" t="s">
        <v>552</v>
      </c>
      <c r="AP1" s="363"/>
      <c r="AQ1" s="363"/>
      <c r="AT1" s="95"/>
      <c r="AU1" s="82" t="s">
        <v>84</v>
      </c>
      <c r="AV1" s="82" t="s">
        <v>84</v>
      </c>
      <c r="AW1" s="82" t="s">
        <v>84</v>
      </c>
      <c r="AX1" s="82" t="s">
        <v>84</v>
      </c>
      <c r="AY1" s="82" t="s">
        <v>84</v>
      </c>
      <c r="AZ1" s="82" t="s">
        <v>84</v>
      </c>
      <c r="BA1" s="82" t="s">
        <v>84</v>
      </c>
      <c r="BB1" s="96"/>
    </row>
    <row r="2" spans="1:55" ht="28" customHeight="1" thickBot="1">
      <c r="A2" s="330" t="s">
        <v>931</v>
      </c>
      <c r="B2" s="330"/>
      <c r="C2" s="330"/>
      <c r="D2" s="66" t="s">
        <v>51</v>
      </c>
      <c r="E2" s="339" t="s">
        <v>318</v>
      </c>
      <c r="F2" s="339"/>
      <c r="G2" s="367">
        <f>IF(AG7="",AV50,VLOOKUP(AG7,$AV$51:$AW$56,2,0))</f>
        <v>45171</v>
      </c>
      <c r="H2" s="368"/>
      <c r="I2" s="368"/>
      <c r="J2" s="369"/>
      <c r="K2" s="6"/>
      <c r="N2" s="6"/>
      <c r="O2" s="6"/>
      <c r="P2" s="6"/>
      <c r="Q2" s="6"/>
      <c r="AI2" s="371"/>
      <c r="AJ2" s="371"/>
      <c r="AK2" s="372"/>
      <c r="AL2" s="379"/>
      <c r="AM2" s="380"/>
      <c r="AN2" s="381"/>
      <c r="AO2" s="362"/>
      <c r="AP2" s="363"/>
      <c r="AQ2" s="363"/>
      <c r="AU2" s="2" t="s">
        <v>350</v>
      </c>
      <c r="AW2" s="83"/>
    </row>
    <row r="3" spans="1:55" ht="28" customHeight="1" thickTop="1" thickBot="1">
      <c r="F3" s="86"/>
      <c r="G3" s="86"/>
      <c r="H3" s="87"/>
      <c r="I3" s="88"/>
      <c r="J3" s="88"/>
      <c r="L3" s="102" t="s">
        <v>52</v>
      </c>
      <c r="M3" s="331" t="s">
        <v>316</v>
      </c>
      <c r="N3" s="331"/>
      <c r="O3" s="332"/>
      <c r="P3" s="336" t="str">
        <f>AV59</f>
        <v>2023年8月2日（水） ﾒｰﾙ送信23：59まで</v>
      </c>
      <c r="Q3" s="337"/>
      <c r="R3" s="337"/>
      <c r="S3" s="337"/>
      <c r="T3" s="337"/>
      <c r="U3" s="337"/>
      <c r="V3" s="337"/>
      <c r="W3" s="337"/>
      <c r="X3" s="337"/>
      <c r="Y3" s="337"/>
      <c r="Z3" s="337"/>
      <c r="AA3" s="337"/>
      <c r="AB3" s="337"/>
      <c r="AC3" s="337"/>
      <c r="AD3" s="337"/>
      <c r="AE3" s="337"/>
      <c r="AF3" s="337"/>
      <c r="AG3" s="337"/>
      <c r="AH3" s="337"/>
      <c r="AI3" s="337"/>
      <c r="AJ3" s="338"/>
      <c r="AL3" s="7"/>
      <c r="AM3" s="7"/>
      <c r="AN3" s="7"/>
      <c r="AO3" s="7"/>
      <c r="AP3" s="7"/>
      <c r="AQ3" s="7"/>
    </row>
    <row r="4" spans="1:55" ht="28" customHeight="1" thickTop="1">
      <c r="A4" s="7"/>
      <c r="B4" s="7"/>
      <c r="C4" s="7"/>
      <c r="D4" s="7"/>
      <c r="F4" s="26"/>
      <c r="G4" s="26"/>
      <c r="H4" s="6"/>
      <c r="L4" s="8"/>
      <c r="M4" s="8"/>
      <c r="N4" s="8"/>
      <c r="O4" s="8"/>
      <c r="P4" s="8"/>
      <c r="Q4" s="8"/>
      <c r="R4" s="8"/>
      <c r="S4" s="8"/>
      <c r="T4" s="8"/>
      <c r="U4" s="8"/>
      <c r="V4" s="8"/>
      <c r="W4" s="8"/>
      <c r="X4" s="8"/>
      <c r="Y4" s="8"/>
      <c r="Z4" s="8"/>
      <c r="AA4" s="8"/>
      <c r="AB4" s="8"/>
      <c r="AC4" s="8"/>
      <c r="AL4" s="7"/>
      <c r="AM4" s="7"/>
      <c r="AN4" s="7"/>
      <c r="AO4" s="7"/>
      <c r="AP4" s="7"/>
      <c r="AQ4" s="7"/>
    </row>
    <row r="5" spans="1:55" ht="28" customHeight="1">
      <c r="A5" s="23" t="s">
        <v>357</v>
      </c>
      <c r="B5" s="8"/>
      <c r="C5" s="8"/>
      <c r="D5" s="8"/>
      <c r="E5" s="8"/>
      <c r="F5" s="8"/>
      <c r="G5" s="10"/>
      <c r="H5" s="10"/>
      <c r="I5" s="11"/>
      <c r="J5" s="11"/>
      <c r="K5" s="11"/>
      <c r="L5" s="11"/>
      <c r="M5" s="11"/>
      <c r="N5" s="11"/>
      <c r="O5" s="11"/>
      <c r="P5" s="11"/>
      <c r="Q5" s="11"/>
      <c r="R5" s="11"/>
    </row>
    <row r="6" spans="1:55" ht="28" customHeight="1" thickBot="1">
      <c r="A6" s="65" t="s">
        <v>45</v>
      </c>
      <c r="B6" s="12" t="s">
        <v>46</v>
      </c>
      <c r="C6" s="8"/>
      <c r="D6" s="8"/>
      <c r="E6" s="22" t="s">
        <v>676</v>
      </c>
      <c r="F6" s="8"/>
      <c r="G6" s="11"/>
      <c r="H6" s="9"/>
      <c r="I6" s="11"/>
      <c r="J6" s="11"/>
      <c r="K6" s="11"/>
      <c r="L6" s="11"/>
      <c r="M6" s="11"/>
      <c r="N6" s="11"/>
      <c r="O6" s="11"/>
      <c r="P6" s="11"/>
      <c r="Q6" s="11"/>
      <c r="R6" s="11"/>
      <c r="W6" s="65" t="s">
        <v>49</v>
      </c>
      <c r="X6" s="275" t="s">
        <v>934</v>
      </c>
      <c r="Y6" s="275"/>
      <c r="Z6" s="275"/>
      <c r="AA6" s="275"/>
      <c r="AB6" s="275"/>
      <c r="AC6" s="275"/>
      <c r="AD6" s="275"/>
      <c r="AE6" s="275"/>
      <c r="AF6" s="275"/>
      <c r="AG6" s="65"/>
      <c r="AH6" s="12"/>
      <c r="AL6" s="22"/>
    </row>
    <row r="7" spans="1:55" ht="28" customHeight="1" thickBot="1">
      <c r="A7" s="333" t="s">
        <v>76</v>
      </c>
      <c r="B7" s="334"/>
      <c r="C7" s="335"/>
      <c r="D7" s="342"/>
      <c r="E7" s="343"/>
      <c r="F7" s="343"/>
      <c r="G7" s="343"/>
      <c r="H7" s="343"/>
      <c r="I7" s="343"/>
      <c r="J7" s="343"/>
      <c r="K7" s="343"/>
      <c r="L7" s="343"/>
      <c r="M7" s="343"/>
      <c r="N7" s="343"/>
      <c r="O7" s="343"/>
      <c r="P7" s="343"/>
      <c r="Q7" s="343"/>
      <c r="R7" s="343"/>
      <c r="S7" s="343"/>
      <c r="T7" s="343"/>
      <c r="U7" s="344"/>
      <c r="V7" s="7"/>
      <c r="W7" s="373"/>
      <c r="X7" s="374"/>
      <c r="Y7" s="374"/>
      <c r="Z7" s="374"/>
      <c r="AA7" s="375"/>
      <c r="AB7" s="254"/>
      <c r="AC7" s="254"/>
      <c r="AD7" s="254"/>
      <c r="AE7" s="118"/>
      <c r="AG7" s="207"/>
      <c r="AH7" s="207"/>
      <c r="AI7" s="207"/>
      <c r="AJ7" s="207"/>
      <c r="AK7" s="207"/>
      <c r="AL7" s="21"/>
      <c r="AM7" s="21"/>
    </row>
    <row r="8" spans="1:55" ht="28" customHeight="1" thickBot="1">
      <c r="A8" s="382" t="s">
        <v>675</v>
      </c>
      <c r="B8" s="383"/>
      <c r="C8" s="384"/>
      <c r="D8" s="345"/>
      <c r="E8" s="346"/>
      <c r="F8" s="346"/>
      <c r="G8" s="346"/>
      <c r="H8" s="346"/>
      <c r="I8" s="346"/>
      <c r="J8" s="346"/>
      <c r="K8" s="346"/>
      <c r="L8" s="346"/>
      <c r="M8" s="346"/>
      <c r="N8" s="346"/>
      <c r="O8" s="346"/>
      <c r="P8" s="346"/>
      <c r="Q8" s="346"/>
      <c r="R8" s="346"/>
      <c r="S8" s="346"/>
      <c r="T8" s="346"/>
      <c r="U8" s="347"/>
      <c r="V8" s="89"/>
      <c r="W8" s="276" t="s">
        <v>927</v>
      </c>
      <c r="X8" s="276"/>
      <c r="Y8" s="276"/>
      <c r="Z8" s="276"/>
      <c r="AA8" s="276"/>
      <c r="AB8" s="276"/>
      <c r="AC8" s="276"/>
      <c r="AD8" s="276"/>
      <c r="AE8" s="276"/>
      <c r="AF8" s="276"/>
      <c r="AG8" s="276"/>
      <c r="AH8" s="276"/>
      <c r="AI8" s="276"/>
      <c r="AJ8" s="276"/>
      <c r="AK8" s="276"/>
      <c r="AL8" s="276"/>
      <c r="AM8" s="276"/>
    </row>
    <row r="9" spans="1:55" ht="28" customHeight="1">
      <c r="Z9" s="118"/>
      <c r="AA9" s="118"/>
    </row>
    <row r="10" spans="1:55" s="11" customFormat="1" ht="28" customHeight="1" thickBot="1">
      <c r="A10" s="65" t="s">
        <v>49</v>
      </c>
      <c r="B10" s="12" t="s">
        <v>47</v>
      </c>
      <c r="C10" s="7"/>
      <c r="D10" s="7"/>
      <c r="E10" s="7"/>
      <c r="F10" s="22" t="s">
        <v>901</v>
      </c>
      <c r="N10" s="13"/>
      <c r="W10" s="65" t="s">
        <v>48</v>
      </c>
      <c r="X10" s="12" t="s">
        <v>83</v>
      </c>
      <c r="AC10" s="22" t="s">
        <v>329</v>
      </c>
      <c r="AD10" s="7"/>
      <c r="AE10" s="22"/>
      <c r="AF10" s="5"/>
      <c r="BC10" s="5"/>
    </row>
    <row r="11" spans="1:55" s="11" customFormat="1" ht="28" customHeight="1">
      <c r="A11" s="290" t="s">
        <v>463</v>
      </c>
      <c r="B11" s="291"/>
      <c r="C11" s="292"/>
      <c r="D11" s="293"/>
      <c r="E11" s="294"/>
      <c r="F11" s="292"/>
      <c r="G11" s="293"/>
      <c r="H11" s="340"/>
      <c r="I11" s="364" t="s">
        <v>460</v>
      </c>
      <c r="J11" s="365"/>
      <c r="K11" s="292"/>
      <c r="L11" s="293"/>
      <c r="M11" s="293"/>
      <c r="N11" s="294"/>
      <c r="O11" s="292"/>
      <c r="P11" s="293"/>
      <c r="Q11" s="293"/>
      <c r="R11" s="340"/>
      <c r="S11" s="303" t="s">
        <v>14</v>
      </c>
      <c r="T11" s="291"/>
      <c r="U11" s="145"/>
      <c r="W11" s="290" t="s">
        <v>463</v>
      </c>
      <c r="X11" s="291"/>
      <c r="Y11" s="292"/>
      <c r="Z11" s="293"/>
      <c r="AA11" s="294"/>
      <c r="AB11" s="292"/>
      <c r="AC11" s="293"/>
      <c r="AD11" s="340"/>
      <c r="AE11" s="364" t="s">
        <v>460</v>
      </c>
      <c r="AF11" s="365"/>
      <c r="AG11" s="292"/>
      <c r="AH11" s="293"/>
      <c r="AI11" s="293"/>
      <c r="AJ11" s="294"/>
      <c r="AK11" s="292"/>
      <c r="AL11" s="293"/>
      <c r="AM11" s="293"/>
      <c r="AN11" s="340"/>
      <c r="AO11" s="303" t="s">
        <v>14</v>
      </c>
      <c r="AP11" s="291"/>
      <c r="AQ11" s="145"/>
      <c r="BC11" s="5"/>
    </row>
    <row r="12" spans="1:55" s="11" customFormat="1" ht="28" customHeight="1">
      <c r="A12" s="295" t="s">
        <v>15</v>
      </c>
      <c r="B12" s="296"/>
      <c r="C12" s="14" t="s">
        <v>3</v>
      </c>
      <c r="D12" s="305"/>
      <c r="E12" s="305"/>
      <c r="F12" s="358"/>
      <c r="G12" s="304"/>
      <c r="H12" s="305"/>
      <c r="I12" s="305"/>
      <c r="J12" s="305"/>
      <c r="K12" s="305"/>
      <c r="L12" s="305"/>
      <c r="M12" s="305"/>
      <c r="N12" s="305"/>
      <c r="O12" s="305"/>
      <c r="P12" s="305"/>
      <c r="Q12" s="305"/>
      <c r="R12" s="305"/>
      <c r="S12" s="305"/>
      <c r="T12" s="305"/>
      <c r="U12" s="306"/>
      <c r="W12" s="295" t="s">
        <v>15</v>
      </c>
      <c r="X12" s="296"/>
      <c r="Y12" s="14" t="s">
        <v>3</v>
      </c>
      <c r="Z12" s="305"/>
      <c r="AA12" s="305"/>
      <c r="AB12" s="358"/>
      <c r="AC12" s="304"/>
      <c r="AD12" s="305"/>
      <c r="AE12" s="305"/>
      <c r="AF12" s="305"/>
      <c r="AG12" s="305"/>
      <c r="AH12" s="305"/>
      <c r="AI12" s="305"/>
      <c r="AJ12" s="305"/>
      <c r="AK12" s="305"/>
      <c r="AL12" s="305"/>
      <c r="AM12" s="305"/>
      <c r="AN12" s="305"/>
      <c r="AO12" s="305"/>
      <c r="AP12" s="305"/>
      <c r="AQ12" s="306"/>
      <c r="BC12" s="5"/>
    </row>
    <row r="13" spans="1:55" s="11" customFormat="1" ht="28" customHeight="1" thickBot="1">
      <c r="A13" s="297" t="s">
        <v>16</v>
      </c>
      <c r="B13" s="298"/>
      <c r="C13" s="349"/>
      <c r="D13" s="349"/>
      <c r="E13" s="349"/>
      <c r="F13" s="349"/>
      <c r="G13" s="299" t="s">
        <v>17</v>
      </c>
      <c r="H13" s="298"/>
      <c r="I13" s="350"/>
      <c r="J13" s="349"/>
      <c r="K13" s="349"/>
      <c r="L13" s="349"/>
      <c r="M13" s="349"/>
      <c r="N13" s="349"/>
      <c r="O13" s="349"/>
      <c r="P13" s="349"/>
      <c r="Q13" s="349"/>
      <c r="R13" s="349"/>
      <c r="S13" s="349"/>
      <c r="T13" s="349"/>
      <c r="U13" s="351"/>
      <c r="W13" s="297" t="s">
        <v>16</v>
      </c>
      <c r="X13" s="298"/>
      <c r="Y13" s="349"/>
      <c r="Z13" s="349"/>
      <c r="AA13" s="349"/>
      <c r="AB13" s="349"/>
      <c r="AC13" s="299" t="s">
        <v>17</v>
      </c>
      <c r="AD13" s="298"/>
      <c r="AE13" s="300"/>
      <c r="AF13" s="301"/>
      <c r="AG13" s="301"/>
      <c r="AH13" s="301"/>
      <c r="AI13" s="301"/>
      <c r="AJ13" s="301"/>
      <c r="AK13" s="301"/>
      <c r="AL13" s="301"/>
      <c r="AM13" s="301"/>
      <c r="AN13" s="301"/>
      <c r="AO13" s="301"/>
      <c r="AP13" s="301"/>
      <c r="AQ13" s="302"/>
      <c r="BC13" s="5"/>
    </row>
    <row r="14" spans="1:55" ht="28" customHeight="1"/>
    <row r="15" spans="1:55" s="11" customFormat="1" ht="28" customHeight="1">
      <c r="A15" s="9" t="s">
        <v>827</v>
      </c>
      <c r="BC15" s="5"/>
    </row>
    <row r="16" spans="1:55" s="11" customFormat="1" ht="28" customHeight="1">
      <c r="A16" s="65" t="s">
        <v>53</v>
      </c>
      <c r="B16" s="12" t="s">
        <v>260</v>
      </c>
      <c r="F16" s="22"/>
      <c r="G16" s="22" t="s">
        <v>344</v>
      </c>
      <c r="R16" s="359" t="s">
        <v>75</v>
      </c>
      <c r="S16" s="359"/>
      <c r="T16" s="341" t="s">
        <v>258</v>
      </c>
      <c r="U16" s="341"/>
      <c r="V16" s="341" t="s">
        <v>259</v>
      </c>
      <c r="W16" s="341"/>
      <c r="Y16" s="360" t="s">
        <v>832</v>
      </c>
      <c r="Z16" s="361"/>
      <c r="AA16" s="341" t="s">
        <v>258</v>
      </c>
      <c r="AB16" s="341"/>
      <c r="AC16" s="341" t="s">
        <v>259</v>
      </c>
      <c r="AD16" s="341"/>
      <c r="AE16" s="162"/>
      <c r="AF16" s="22"/>
      <c r="AG16" s="360" t="s">
        <v>834</v>
      </c>
      <c r="AH16" s="361"/>
      <c r="AI16" s="341" t="s">
        <v>258</v>
      </c>
      <c r="AJ16" s="341"/>
      <c r="AK16" s="341" t="s">
        <v>259</v>
      </c>
      <c r="AL16" s="341"/>
      <c r="AM16" s="162"/>
    </row>
    <row r="17" spans="1:43" s="11" customFormat="1" ht="24.5" customHeight="1" thickBot="1">
      <c r="A17" s="62" t="s">
        <v>37</v>
      </c>
      <c r="B17" s="316" t="str">
        <f t="shared" ref="B17:B24" si="0">IF(AW66="","",AW66)</f>
        <v>U8</v>
      </c>
      <c r="C17" s="316"/>
      <c r="D17" s="317">
        <f t="shared" ref="D17:D24" si="1">IF(AX66="","",AX66)</f>
        <v>5000</v>
      </c>
      <c r="E17" s="317"/>
      <c r="F17" s="15" t="s">
        <v>6</v>
      </c>
      <c r="G17" s="318">
        <f t="shared" ref="G17:G22" si="2">IF($B17="","",T17+V17)</f>
        <v>0</v>
      </c>
      <c r="H17" s="319"/>
      <c r="I17" s="289" t="str">
        <f t="shared" ref="I17:I22" si="3">IF($B17="","","人")</f>
        <v>人</v>
      </c>
      <c r="J17" s="289"/>
      <c r="K17" s="15" t="s">
        <v>7</v>
      </c>
      <c r="L17" s="308">
        <f t="shared" ref="L17:L24" si="4">IF($B17="","",D17*G17)</f>
        <v>0</v>
      </c>
      <c r="M17" s="309"/>
      <c r="N17" s="309"/>
      <c r="O17" s="310"/>
      <c r="R17" s="287" t="str">
        <f t="shared" ref="R17:R22" si="5">$B17</f>
        <v>U8</v>
      </c>
      <c r="S17" s="307"/>
      <c r="T17" s="288">
        <f>'様式 B-1'!T131</f>
        <v>0</v>
      </c>
      <c r="U17" s="288"/>
      <c r="V17" s="288">
        <f>'様式 B-2'!T131</f>
        <v>0</v>
      </c>
      <c r="W17" s="288"/>
      <c r="Y17" s="167"/>
      <c r="Z17" s="168"/>
      <c r="AA17" s="277">
        <f>'様式 B-1'!BB131</f>
        <v>0</v>
      </c>
      <c r="AB17" s="279"/>
      <c r="AC17" s="277">
        <f>'様式 B-2'!BB131</f>
        <v>0</v>
      </c>
      <c r="AD17" s="279"/>
      <c r="AG17" s="287" t="s">
        <v>972</v>
      </c>
      <c r="AH17" s="307"/>
      <c r="AI17" s="277">
        <f>'様式 C-1'!K13</f>
        <v>0</v>
      </c>
      <c r="AJ17" s="278"/>
      <c r="AK17" s="277">
        <f>'様式 C-1'!K14</f>
        <v>0</v>
      </c>
      <c r="AL17" s="279"/>
    </row>
    <row r="18" spans="1:43" s="11" customFormat="1" ht="24.5" customHeight="1" thickTop="1">
      <c r="A18" s="62" t="s">
        <v>71</v>
      </c>
      <c r="B18" s="316" t="str">
        <f t="shared" si="0"/>
        <v>U10</v>
      </c>
      <c r="C18" s="316"/>
      <c r="D18" s="317">
        <f t="shared" si="1"/>
        <v>5000</v>
      </c>
      <c r="E18" s="317"/>
      <c r="F18" s="15"/>
      <c r="G18" s="318">
        <f t="shared" si="2"/>
        <v>0</v>
      </c>
      <c r="H18" s="319"/>
      <c r="I18" s="289" t="str">
        <f t="shared" si="3"/>
        <v>人</v>
      </c>
      <c r="J18" s="289"/>
      <c r="K18" s="15" t="s">
        <v>7</v>
      </c>
      <c r="L18" s="308">
        <f>IF($B18="","",D18*G18)</f>
        <v>0</v>
      </c>
      <c r="M18" s="309"/>
      <c r="N18" s="309"/>
      <c r="O18" s="310"/>
      <c r="R18" s="287" t="str">
        <f t="shared" si="5"/>
        <v>U10</v>
      </c>
      <c r="S18" s="307"/>
      <c r="T18" s="288">
        <f>'様式 B-1'!T132</f>
        <v>0</v>
      </c>
      <c r="U18" s="288"/>
      <c r="V18" s="288">
        <f>'様式 B-2'!T132</f>
        <v>0</v>
      </c>
      <c r="W18" s="288"/>
      <c r="Y18" s="322" t="s">
        <v>833</v>
      </c>
      <c r="Z18" s="354"/>
      <c r="AA18" s="281">
        <f>SUM(AA17)+SUM(AC17:AD18)</f>
        <v>0</v>
      </c>
      <c r="AB18" s="282"/>
      <c r="AC18" s="282"/>
      <c r="AD18" s="283"/>
      <c r="AE18" s="289" t="s">
        <v>674</v>
      </c>
      <c r="AG18" s="287" t="str">
        <f>$B20</f>
        <v>U15</v>
      </c>
      <c r="AH18" s="307"/>
      <c r="AI18" s="277">
        <f>'様式 C-1'!N13</f>
        <v>0</v>
      </c>
      <c r="AJ18" s="278"/>
      <c r="AK18" s="277">
        <f>'様式 C-1'!N14</f>
        <v>0</v>
      </c>
      <c r="AL18" s="279"/>
    </row>
    <row r="19" spans="1:43" s="11" customFormat="1" ht="24.5" customHeight="1">
      <c r="A19" s="62" t="s">
        <v>69</v>
      </c>
      <c r="B19" s="316" t="str">
        <f t="shared" si="0"/>
        <v>U12</v>
      </c>
      <c r="C19" s="316"/>
      <c r="D19" s="317">
        <f t="shared" si="1"/>
        <v>5000</v>
      </c>
      <c r="E19" s="317"/>
      <c r="F19" s="15"/>
      <c r="G19" s="318">
        <f t="shared" si="2"/>
        <v>0</v>
      </c>
      <c r="H19" s="319"/>
      <c r="I19" s="289" t="str">
        <f t="shared" si="3"/>
        <v>人</v>
      </c>
      <c r="J19" s="289"/>
      <c r="K19" s="15" t="s">
        <v>7</v>
      </c>
      <c r="L19" s="308">
        <f>IF($B19="","",D19*G19)</f>
        <v>0</v>
      </c>
      <c r="M19" s="309"/>
      <c r="N19" s="309"/>
      <c r="O19" s="310"/>
      <c r="R19" s="287" t="str">
        <f t="shared" si="5"/>
        <v>U12</v>
      </c>
      <c r="S19" s="307"/>
      <c r="T19" s="288">
        <f>'様式 B-1'!T133</f>
        <v>0</v>
      </c>
      <c r="U19" s="288"/>
      <c r="V19" s="288">
        <f>'様式 B-2'!T133</f>
        <v>0</v>
      </c>
      <c r="W19" s="288"/>
      <c r="Y19" s="322"/>
      <c r="Z19" s="354"/>
      <c r="AA19" s="355"/>
      <c r="AB19" s="356"/>
      <c r="AC19" s="356"/>
      <c r="AD19" s="357"/>
      <c r="AE19" s="289"/>
      <c r="AG19" s="287" t="str">
        <f>$B21</f>
        <v>U18</v>
      </c>
      <c r="AH19" s="307"/>
      <c r="AI19" s="277">
        <f>'様式 C-1'!Q13</f>
        <v>0</v>
      </c>
      <c r="AJ19" s="278"/>
      <c r="AK19" s="277">
        <f>'様式 C-1'!Q14</f>
        <v>0</v>
      </c>
      <c r="AL19" s="279"/>
    </row>
    <row r="20" spans="1:43" s="11" customFormat="1" ht="24.5" customHeight="1" thickBot="1">
      <c r="A20" s="62" t="s">
        <v>324</v>
      </c>
      <c r="B20" s="316" t="str">
        <f t="shared" si="0"/>
        <v>U15</v>
      </c>
      <c r="C20" s="316"/>
      <c r="D20" s="317">
        <f t="shared" si="1"/>
        <v>6000</v>
      </c>
      <c r="E20" s="317"/>
      <c r="F20" s="15" t="s">
        <v>6</v>
      </c>
      <c r="G20" s="318">
        <f t="shared" si="2"/>
        <v>0</v>
      </c>
      <c r="H20" s="319"/>
      <c r="I20" s="289" t="str">
        <f t="shared" si="3"/>
        <v>人</v>
      </c>
      <c r="J20" s="289"/>
      <c r="K20" s="15" t="s">
        <v>7</v>
      </c>
      <c r="L20" s="308">
        <f t="shared" si="4"/>
        <v>0</v>
      </c>
      <c r="M20" s="309"/>
      <c r="N20" s="309"/>
      <c r="O20" s="310"/>
      <c r="R20" s="287" t="str">
        <f t="shared" si="5"/>
        <v>U15</v>
      </c>
      <c r="S20" s="307"/>
      <c r="T20" s="288">
        <f>'様式 B-1'!T134</f>
        <v>0</v>
      </c>
      <c r="U20" s="288"/>
      <c r="V20" s="288">
        <f>'様式 B-2'!T134</f>
        <v>0</v>
      </c>
      <c r="W20" s="288"/>
      <c r="Y20" s="167"/>
      <c r="Z20" s="167"/>
      <c r="AA20" s="172"/>
      <c r="AB20" s="172"/>
      <c r="AC20" s="172"/>
      <c r="AD20" s="172"/>
      <c r="AE20" s="7"/>
      <c r="AF20" s="7"/>
      <c r="AG20" s="287" t="s">
        <v>829</v>
      </c>
      <c r="AH20" s="287"/>
      <c r="AI20" s="277">
        <f>'様式 C-1'!U14</f>
        <v>0</v>
      </c>
      <c r="AJ20" s="278"/>
      <c r="AK20" s="278"/>
      <c r="AL20" s="279"/>
      <c r="AM20" s="7"/>
    </row>
    <row r="21" spans="1:43" s="11" customFormat="1" ht="24.5" customHeight="1" thickTop="1">
      <c r="A21" s="62" t="s">
        <v>325</v>
      </c>
      <c r="B21" s="316" t="str">
        <f t="shared" si="0"/>
        <v>U18</v>
      </c>
      <c r="C21" s="316"/>
      <c r="D21" s="317">
        <f t="shared" si="1"/>
        <v>7000</v>
      </c>
      <c r="E21" s="317"/>
      <c r="F21" s="15" t="s">
        <v>6</v>
      </c>
      <c r="G21" s="318">
        <f t="shared" si="2"/>
        <v>0</v>
      </c>
      <c r="H21" s="319"/>
      <c r="I21" s="289" t="str">
        <f t="shared" si="3"/>
        <v>人</v>
      </c>
      <c r="J21" s="289"/>
      <c r="K21" s="15" t="s">
        <v>7</v>
      </c>
      <c r="L21" s="308">
        <f t="shared" si="4"/>
        <v>0</v>
      </c>
      <c r="M21" s="309"/>
      <c r="N21" s="309"/>
      <c r="O21" s="310"/>
      <c r="R21" s="287" t="str">
        <f t="shared" si="5"/>
        <v>U18</v>
      </c>
      <c r="S21" s="307"/>
      <c r="T21" s="288">
        <f>'様式 B-1'!T135</f>
        <v>0</v>
      </c>
      <c r="U21" s="288"/>
      <c r="V21" s="288">
        <f>'様式 B-2'!T135</f>
        <v>0</v>
      </c>
      <c r="W21" s="288"/>
      <c r="Y21" s="167"/>
      <c r="Z21" s="167"/>
      <c r="AA21" s="170"/>
      <c r="AB21" s="170"/>
      <c r="AC21" s="170"/>
      <c r="AD21" s="170"/>
      <c r="AE21" s="12"/>
      <c r="AF21" s="12"/>
      <c r="AG21" s="280" t="s">
        <v>835</v>
      </c>
      <c r="AH21" s="280"/>
      <c r="AI21" s="281">
        <f>SUM(AI17:AL20)</f>
        <v>0</v>
      </c>
      <c r="AJ21" s="282"/>
      <c r="AK21" s="282"/>
      <c r="AL21" s="283"/>
      <c r="AM21" s="289" t="s">
        <v>674</v>
      </c>
    </row>
    <row r="22" spans="1:43" s="11" customFormat="1" ht="24.5" customHeight="1">
      <c r="A22" s="62" t="s">
        <v>326</v>
      </c>
      <c r="B22" s="316" t="str">
        <f t="shared" si="0"/>
        <v>マスターズ</v>
      </c>
      <c r="C22" s="316"/>
      <c r="D22" s="317">
        <f t="shared" si="1"/>
        <v>8000</v>
      </c>
      <c r="E22" s="317"/>
      <c r="F22" s="15" t="s">
        <v>6</v>
      </c>
      <c r="G22" s="318">
        <f t="shared" si="2"/>
        <v>0</v>
      </c>
      <c r="H22" s="319"/>
      <c r="I22" s="289" t="str">
        <f t="shared" si="3"/>
        <v>人</v>
      </c>
      <c r="J22" s="289"/>
      <c r="K22" s="15" t="s">
        <v>7</v>
      </c>
      <c r="L22" s="308">
        <f t="shared" si="4"/>
        <v>0</v>
      </c>
      <c r="M22" s="309"/>
      <c r="N22" s="309"/>
      <c r="O22" s="310"/>
      <c r="R22" s="287" t="str">
        <f t="shared" si="5"/>
        <v>マスターズ</v>
      </c>
      <c r="S22" s="307"/>
      <c r="T22" s="288">
        <f>'様式 B-1'!T136</f>
        <v>0</v>
      </c>
      <c r="U22" s="288"/>
      <c r="V22" s="288">
        <f>'様式 B-2'!T136</f>
        <v>0</v>
      </c>
      <c r="W22" s="288"/>
      <c r="Y22" s="167"/>
      <c r="Z22" s="167"/>
      <c r="AA22" s="170"/>
      <c r="AB22" s="170"/>
      <c r="AC22" s="170"/>
      <c r="AD22" s="170"/>
      <c r="AE22" s="12"/>
      <c r="AF22" s="12"/>
      <c r="AG22" s="280"/>
      <c r="AH22" s="280"/>
      <c r="AI22" s="284"/>
      <c r="AJ22" s="285"/>
      <c r="AK22" s="285"/>
      <c r="AL22" s="286"/>
      <c r="AM22" s="289"/>
    </row>
    <row r="23" spans="1:43" s="11" customFormat="1" ht="24.5" customHeight="1">
      <c r="A23" s="62" t="s">
        <v>327</v>
      </c>
      <c r="B23" s="316" t="str">
        <f t="shared" si="0"/>
        <v>追加個人種目</v>
      </c>
      <c r="C23" s="316"/>
      <c r="D23" s="317">
        <f t="shared" si="1"/>
        <v>1000</v>
      </c>
      <c r="E23" s="317"/>
      <c r="F23" s="15" t="s">
        <v>6</v>
      </c>
      <c r="G23" s="318">
        <f>AA18</f>
        <v>0</v>
      </c>
      <c r="H23" s="319"/>
      <c r="I23" s="289" t="str">
        <f>IF($B23="","","種目")</f>
        <v>種目</v>
      </c>
      <c r="J23" s="289"/>
      <c r="K23" s="15" t="s">
        <v>7</v>
      </c>
      <c r="L23" s="308">
        <f t="shared" si="4"/>
        <v>0</v>
      </c>
      <c r="M23" s="309"/>
      <c r="N23" s="309"/>
      <c r="O23" s="310"/>
      <c r="R23" s="352"/>
      <c r="S23" s="353"/>
      <c r="T23" s="348"/>
      <c r="U23" s="348"/>
      <c r="V23" s="348"/>
      <c r="W23" s="348"/>
      <c r="Y23" s="169"/>
      <c r="Z23" s="7"/>
      <c r="AA23" s="170"/>
      <c r="AB23" s="170"/>
      <c r="AC23" s="170"/>
      <c r="AD23" s="170"/>
      <c r="AE23" s="12"/>
      <c r="AF23" s="12"/>
      <c r="AG23" s="169"/>
      <c r="AH23" s="7"/>
      <c r="AI23" s="170"/>
      <c r="AJ23" s="170"/>
      <c r="AK23" s="170"/>
      <c r="AL23" s="170"/>
      <c r="AM23" s="12"/>
    </row>
    <row r="24" spans="1:43" s="11" customFormat="1" ht="24.5" customHeight="1" thickBot="1">
      <c r="A24" s="62" t="s">
        <v>848</v>
      </c>
      <c r="B24" s="316" t="str">
        <f t="shared" si="0"/>
        <v>チーム種目</v>
      </c>
      <c r="C24" s="316"/>
      <c r="D24" s="317">
        <f t="shared" si="1"/>
        <v>1000</v>
      </c>
      <c r="E24" s="317"/>
      <c r="F24" s="15" t="s">
        <v>6</v>
      </c>
      <c r="G24" s="318">
        <f>AI21</f>
        <v>0</v>
      </c>
      <c r="H24" s="319"/>
      <c r="I24" s="289" t="str">
        <f>IF($B24="","","種目")</f>
        <v>種目</v>
      </c>
      <c r="J24" s="289"/>
      <c r="K24" s="15" t="s">
        <v>7</v>
      </c>
      <c r="L24" s="308">
        <f t="shared" si="4"/>
        <v>0</v>
      </c>
      <c r="M24" s="309"/>
      <c r="N24" s="309"/>
      <c r="O24" s="310"/>
      <c r="P24" s="16"/>
      <c r="R24" s="328"/>
      <c r="S24" s="329"/>
      <c r="T24" s="348"/>
      <c r="U24" s="348"/>
      <c r="V24" s="348"/>
      <c r="W24" s="348"/>
      <c r="Y24" s="169"/>
      <c r="Z24" s="169"/>
      <c r="AA24" s="170"/>
      <c r="AB24" s="170"/>
      <c r="AC24" s="170"/>
      <c r="AD24" s="170"/>
      <c r="AG24" s="169"/>
      <c r="AH24" s="169"/>
      <c r="AI24" s="170"/>
      <c r="AJ24" s="170"/>
      <c r="AK24" s="170"/>
      <c r="AL24" s="170"/>
    </row>
    <row r="25" spans="1:43" s="11" customFormat="1" ht="24.5" customHeight="1" thickTop="1">
      <c r="A25" s="7"/>
      <c r="B25" s="7"/>
      <c r="C25" s="7"/>
      <c r="D25" s="20"/>
      <c r="E25" s="20"/>
      <c r="F25" s="15"/>
      <c r="G25" s="7"/>
      <c r="H25" s="7"/>
      <c r="I25" s="315" t="s">
        <v>4</v>
      </c>
      <c r="J25" s="315"/>
      <c r="K25" s="315"/>
      <c r="L25" s="390">
        <f>SUM(L17:O24)</f>
        <v>0</v>
      </c>
      <c r="M25" s="391"/>
      <c r="N25" s="391"/>
      <c r="O25" s="392"/>
      <c r="P25" s="16"/>
      <c r="R25" s="322" t="s">
        <v>458</v>
      </c>
      <c r="S25" s="289"/>
      <c r="T25" s="325">
        <f>SUM(T17:U22)+SUM(V17:W22)</f>
        <v>0</v>
      </c>
      <c r="U25" s="326"/>
      <c r="V25" s="326"/>
      <c r="W25" s="327"/>
      <c r="X25" s="15" t="s">
        <v>87</v>
      </c>
      <c r="Y25" s="169"/>
      <c r="Z25" s="7"/>
      <c r="AA25" s="171"/>
      <c r="AB25" s="171"/>
      <c r="AC25" s="171"/>
      <c r="AD25" s="171"/>
      <c r="AE25" s="7"/>
      <c r="AG25" s="173"/>
      <c r="AH25" s="174"/>
      <c r="AI25" s="171"/>
      <c r="AJ25" s="171"/>
      <c r="AK25" s="171"/>
      <c r="AL25" s="171"/>
      <c r="AM25" s="7"/>
    </row>
    <row r="26" spans="1:43" s="11" customFormat="1" ht="28" customHeight="1">
      <c r="A26" s="7"/>
      <c r="B26" s="7"/>
      <c r="C26" s="7"/>
      <c r="D26" s="7"/>
      <c r="E26" s="7"/>
      <c r="F26" s="7"/>
      <c r="G26" s="7"/>
      <c r="H26" s="7"/>
      <c r="I26" s="7"/>
      <c r="J26" s="7"/>
      <c r="L26" s="7"/>
      <c r="M26" s="7"/>
      <c r="N26" s="7"/>
      <c r="O26" s="7"/>
      <c r="P26" s="16"/>
    </row>
    <row r="27" spans="1:43" s="11" customFormat="1" ht="28" customHeight="1">
      <c r="A27" s="9" t="s">
        <v>875</v>
      </c>
      <c r="B27" s="7"/>
      <c r="C27" s="7"/>
      <c r="D27" s="7"/>
      <c r="E27" s="7"/>
      <c r="F27" s="7"/>
      <c r="G27" s="7"/>
      <c r="H27" s="7"/>
      <c r="L27" s="7"/>
      <c r="M27" s="7"/>
      <c r="N27" s="7"/>
      <c r="O27" s="16"/>
      <c r="P27" s="16"/>
    </row>
    <row r="28" spans="1:43" s="11" customFormat="1" ht="28" customHeight="1" thickBot="1">
      <c r="A28" s="428" t="s">
        <v>1034</v>
      </c>
      <c r="B28" s="12"/>
      <c r="C28" s="7"/>
      <c r="D28" s="12"/>
      <c r="H28" s="7"/>
      <c r="I28" s="7"/>
      <c r="M28" s="22"/>
      <c r="N28" s="9"/>
      <c r="S28" s="17"/>
      <c r="AB28" s="429" t="s">
        <v>1035</v>
      </c>
      <c r="AC28" s="429"/>
      <c r="AD28" s="429"/>
      <c r="AE28" s="429"/>
      <c r="AF28" s="429"/>
      <c r="AG28" s="429"/>
      <c r="AH28" s="429"/>
      <c r="AI28" s="429"/>
      <c r="AJ28" s="429"/>
      <c r="AK28" s="429"/>
      <c r="AL28" s="429"/>
      <c r="AM28" s="429"/>
    </row>
    <row r="29" spans="1:43" s="11" customFormat="1" ht="28" customHeight="1" thickBot="1">
      <c r="A29" s="320"/>
      <c r="B29" s="320"/>
      <c r="C29" s="320"/>
      <c r="D29" s="321"/>
      <c r="E29" s="393">
        <f>IF(AW80="×義務なし",0,AW82)</f>
        <v>0</v>
      </c>
      <c r="F29" s="394"/>
      <c r="G29" s="15" t="s">
        <v>345</v>
      </c>
      <c r="H29" s="15" t="s">
        <v>346</v>
      </c>
      <c r="I29" s="123">
        <v>1</v>
      </c>
      <c r="J29" s="312"/>
      <c r="K29" s="313"/>
      <c r="L29" s="314"/>
      <c r="M29" s="312"/>
      <c r="N29" s="313"/>
      <c r="O29" s="324"/>
      <c r="P29" s="124">
        <v>2</v>
      </c>
      <c r="Q29" s="312"/>
      <c r="R29" s="313"/>
      <c r="S29" s="314"/>
      <c r="T29" s="312"/>
      <c r="U29" s="313"/>
      <c r="V29" s="324"/>
      <c r="W29" s="124">
        <v>3</v>
      </c>
      <c r="X29" s="312"/>
      <c r="Y29" s="313"/>
      <c r="Z29" s="314"/>
      <c r="AA29" s="312"/>
      <c r="AB29" s="313"/>
      <c r="AC29" s="324"/>
      <c r="AD29" s="124">
        <v>4</v>
      </c>
      <c r="AE29" s="312"/>
      <c r="AF29" s="313"/>
      <c r="AG29" s="314"/>
      <c r="AH29" s="312"/>
      <c r="AI29" s="313"/>
      <c r="AJ29" s="324"/>
      <c r="AK29" s="124">
        <v>5</v>
      </c>
      <c r="AL29" s="312"/>
      <c r="AM29" s="313"/>
      <c r="AN29" s="314"/>
      <c r="AO29" s="312"/>
      <c r="AP29" s="313"/>
      <c r="AQ29" s="323"/>
    </row>
    <row r="30" spans="1:43" s="11" customFormat="1" ht="28" customHeight="1" thickBot="1">
      <c r="A30" s="399"/>
      <c r="B30" s="400"/>
      <c r="C30" s="400"/>
      <c r="D30" s="7"/>
      <c r="E30" s="7"/>
      <c r="F30" s="7"/>
      <c r="G30" s="7"/>
      <c r="H30" s="7"/>
      <c r="I30" s="7"/>
      <c r="J30" s="132" t="s">
        <v>588</v>
      </c>
      <c r="K30" s="7"/>
      <c r="L30" s="7"/>
      <c r="M30" s="132" t="s">
        <v>589</v>
      </c>
      <c r="N30" s="7"/>
      <c r="O30" s="7"/>
      <c r="P30" s="7"/>
      <c r="Q30" s="132" t="s">
        <v>588</v>
      </c>
      <c r="R30" s="7"/>
      <c r="S30" s="7"/>
      <c r="T30" s="132" t="s">
        <v>589</v>
      </c>
      <c r="U30" s="7"/>
      <c r="V30" s="7"/>
      <c r="W30" s="7"/>
      <c r="X30" s="132" t="s">
        <v>588</v>
      </c>
      <c r="Y30" s="7"/>
      <c r="Z30" s="7"/>
      <c r="AA30" s="132" t="s">
        <v>589</v>
      </c>
      <c r="AB30" s="7"/>
      <c r="AC30" s="7"/>
      <c r="AD30" s="7"/>
      <c r="AE30" s="132" t="s">
        <v>588</v>
      </c>
      <c r="AF30" s="7"/>
      <c r="AG30" s="7"/>
      <c r="AH30" s="132" t="s">
        <v>589</v>
      </c>
      <c r="AI30" s="7"/>
      <c r="AJ30" s="7"/>
      <c r="AK30" s="7"/>
      <c r="AL30" s="132" t="s">
        <v>588</v>
      </c>
      <c r="AM30" s="7"/>
      <c r="AN30" s="7"/>
      <c r="AO30" s="132" t="s">
        <v>589</v>
      </c>
      <c r="AP30" s="7"/>
      <c r="AQ30" s="7"/>
    </row>
    <row r="31" spans="1:43" s="11" customFormat="1" ht="28" customHeight="1" thickBot="1">
      <c r="A31" s="320"/>
      <c r="B31" s="320"/>
      <c r="C31" s="320"/>
      <c r="D31" s="430"/>
      <c r="E31" s="431"/>
      <c r="F31" s="431"/>
      <c r="G31" s="15"/>
      <c r="H31" s="15"/>
      <c r="I31" s="123">
        <v>6</v>
      </c>
      <c r="J31" s="312"/>
      <c r="K31" s="313"/>
      <c r="L31" s="314"/>
      <c r="M31" s="312"/>
      <c r="N31" s="313"/>
      <c r="O31" s="324"/>
      <c r="P31" s="124">
        <v>7</v>
      </c>
      <c r="Q31" s="312"/>
      <c r="R31" s="313"/>
      <c r="S31" s="314"/>
      <c r="T31" s="312"/>
      <c r="U31" s="313"/>
      <c r="V31" s="324"/>
      <c r="W31" s="124">
        <v>8</v>
      </c>
      <c r="X31" s="312"/>
      <c r="Y31" s="313"/>
      <c r="Z31" s="314"/>
      <c r="AA31" s="312"/>
      <c r="AB31" s="313"/>
      <c r="AC31" s="324"/>
      <c r="AD31" s="124">
        <v>9</v>
      </c>
      <c r="AE31" s="312"/>
      <c r="AF31" s="313"/>
      <c r="AG31" s="314"/>
      <c r="AH31" s="312"/>
      <c r="AI31" s="313"/>
      <c r="AJ31" s="324"/>
      <c r="AK31" s="124">
        <v>10</v>
      </c>
      <c r="AL31" s="312"/>
      <c r="AM31" s="313"/>
      <c r="AN31" s="314"/>
      <c r="AO31" s="312"/>
      <c r="AP31" s="313"/>
      <c r="AQ31" s="323"/>
    </row>
    <row r="32" spans="1:43" s="11" customFormat="1" ht="28" customHeight="1">
      <c r="A32" s="399"/>
      <c r="B32" s="400"/>
      <c r="C32" s="400"/>
      <c r="D32" s="7"/>
      <c r="E32" s="7"/>
      <c r="F32" s="7"/>
      <c r="G32" s="7"/>
      <c r="H32" s="7"/>
      <c r="I32" s="7"/>
      <c r="J32" s="132" t="s">
        <v>588</v>
      </c>
      <c r="K32" s="7"/>
      <c r="L32" s="7"/>
      <c r="M32" s="132" t="s">
        <v>589</v>
      </c>
      <c r="N32" s="7"/>
      <c r="O32" s="7"/>
      <c r="P32" s="7"/>
      <c r="Q32" s="132" t="s">
        <v>588</v>
      </c>
      <c r="R32" s="7"/>
      <c r="S32" s="7"/>
      <c r="T32" s="132" t="s">
        <v>589</v>
      </c>
      <c r="U32" s="7"/>
      <c r="V32" s="7"/>
      <c r="W32" s="7"/>
      <c r="X32" s="132" t="s">
        <v>588</v>
      </c>
      <c r="Y32" s="7"/>
      <c r="Z32" s="7"/>
      <c r="AA32" s="132" t="s">
        <v>589</v>
      </c>
      <c r="AB32" s="7"/>
      <c r="AC32" s="7"/>
      <c r="AD32" s="7"/>
      <c r="AE32" s="132" t="s">
        <v>588</v>
      </c>
      <c r="AF32" s="7"/>
      <c r="AG32" s="7"/>
      <c r="AH32" s="132" t="s">
        <v>589</v>
      </c>
      <c r="AI32" s="7"/>
      <c r="AJ32" s="7"/>
      <c r="AK32" s="7"/>
      <c r="AL32" s="132" t="s">
        <v>588</v>
      </c>
      <c r="AM32" s="7"/>
      <c r="AN32" s="7"/>
      <c r="AO32" s="132" t="s">
        <v>589</v>
      </c>
      <c r="AP32" s="7"/>
      <c r="AQ32" s="7"/>
    </row>
    <row r="33" spans="1:54" s="11" customFormat="1" ht="28" customHeight="1" thickBot="1">
      <c r="A33" s="9"/>
      <c r="B33" s="12"/>
      <c r="C33" s="114"/>
      <c r="D33" s="114"/>
      <c r="E33" s="114"/>
      <c r="F33" s="22"/>
      <c r="G33" s="7"/>
      <c r="I33" s="432" t="s">
        <v>1037</v>
      </c>
      <c r="J33" s="7"/>
      <c r="K33" s="7"/>
      <c r="L33" s="7"/>
      <c r="M33" s="7"/>
      <c r="N33" s="7"/>
      <c r="O33" s="7"/>
      <c r="T33" s="65"/>
      <c r="U33" s="12"/>
      <c r="V33" s="7"/>
      <c r="W33" s="7"/>
      <c r="X33" s="7"/>
      <c r="Y33" s="7"/>
      <c r="Z33" s="7"/>
      <c r="AA33" s="22"/>
      <c r="AB33" s="7"/>
      <c r="AC33" s="7"/>
      <c r="AD33" s="7"/>
      <c r="AE33" s="7"/>
      <c r="AF33" s="7"/>
      <c r="AG33" s="7"/>
      <c r="AH33" s="7"/>
      <c r="AI33" s="7"/>
      <c r="AJ33" s="7"/>
      <c r="AK33" s="7"/>
      <c r="AL33" s="7"/>
      <c r="AM33" s="7"/>
    </row>
    <row r="34" spans="1:54" s="11" customFormat="1" ht="28" customHeight="1" thickBot="1">
      <c r="A34" s="385"/>
      <c r="B34" s="385"/>
      <c r="C34" s="385"/>
      <c r="D34" s="385"/>
      <c r="E34" s="398"/>
      <c r="F34" s="398"/>
      <c r="G34" s="398"/>
      <c r="H34" s="15"/>
      <c r="I34" s="7"/>
      <c r="J34" s="385"/>
      <c r="K34" s="385"/>
      <c r="L34" s="385"/>
      <c r="M34" s="386"/>
      <c r="N34" s="387"/>
      <c r="O34" s="388"/>
      <c r="P34" s="389"/>
      <c r="Q34" s="15"/>
      <c r="T34" s="395"/>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7"/>
    </row>
    <row r="35" spans="1:54" s="11" customFormat="1" ht="28" customHeight="1">
      <c r="A35" s="22"/>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54" s="11" customFormat="1" ht="28" customHeight="1">
      <c r="A36" s="7"/>
      <c r="B36" s="7"/>
      <c r="C36" s="7"/>
      <c r="D36" s="7"/>
      <c r="E36" s="311"/>
      <c r="F36" s="311"/>
      <c r="G36" s="15"/>
      <c r="H36" s="7"/>
      <c r="I36" s="7"/>
      <c r="J36" s="7"/>
      <c r="N36" s="7"/>
      <c r="P36" s="7"/>
      <c r="Q36" s="16"/>
      <c r="R36" s="16"/>
      <c r="AU36" s="77" t="s">
        <v>78</v>
      </c>
      <c r="AV36" s="5"/>
      <c r="AW36" s="5"/>
      <c r="AX36" s="5"/>
      <c r="AY36" s="5"/>
      <c r="AZ36" s="5"/>
      <c r="BA36" s="5"/>
      <c r="BB36" s="5"/>
    </row>
    <row r="37" spans="1:54" s="11" customFormat="1" ht="28" customHeight="1">
      <c r="A37" s="7"/>
      <c r="B37" s="7"/>
      <c r="C37" s="7"/>
      <c r="D37" s="7"/>
      <c r="E37" s="7"/>
      <c r="F37" s="7"/>
      <c r="G37" s="7"/>
      <c r="H37" s="7"/>
      <c r="I37" s="7"/>
      <c r="J37" s="7"/>
      <c r="N37" s="7"/>
      <c r="P37" s="7"/>
      <c r="Q37" s="16"/>
      <c r="R37" s="16"/>
      <c r="AU37" s="5" t="s">
        <v>50</v>
      </c>
      <c r="AV37" s="5" t="s">
        <v>74</v>
      </c>
      <c r="AW37" s="5"/>
      <c r="AX37" s="76" t="s">
        <v>89</v>
      </c>
      <c r="AY37" s="5"/>
      <c r="AZ37" s="5"/>
      <c r="BA37" s="5"/>
      <c r="BB37" s="5"/>
    </row>
    <row r="38" spans="1:54" ht="28" customHeight="1">
      <c r="AV38" s="208" t="s">
        <v>946</v>
      </c>
      <c r="AW38" s="209"/>
      <c r="AX38" s="209"/>
      <c r="AY38" s="210"/>
    </row>
    <row r="39" spans="1:54" ht="28" customHeight="1"/>
    <row r="40" spans="1:54" ht="28" customHeight="1">
      <c r="AU40" s="7" t="s">
        <v>67</v>
      </c>
      <c r="AV40" s="7" t="s">
        <v>303</v>
      </c>
      <c r="AW40" s="7"/>
      <c r="AX40" s="76" t="s">
        <v>592</v>
      </c>
      <c r="AY40" s="7"/>
    </row>
    <row r="41" spans="1:54" ht="28" customHeight="1">
      <c r="AU41" s="7"/>
      <c r="AV41" s="7" t="s">
        <v>590</v>
      </c>
      <c r="AW41" s="7" t="s">
        <v>591</v>
      </c>
      <c r="AX41" s="76"/>
      <c r="AY41" s="7"/>
    </row>
    <row r="42" spans="1:54" ht="28" customHeight="1">
      <c r="AU42" s="7"/>
      <c r="AV42" s="211"/>
      <c r="AW42" s="211"/>
      <c r="AX42" s="12"/>
      <c r="AY42" s="12"/>
      <c r="AZ42" s="211"/>
      <c r="BA42" s="211"/>
    </row>
    <row r="43" spans="1:54" ht="28" customHeight="1">
      <c r="AU43" s="7"/>
      <c r="AV43" s="211"/>
      <c r="AW43" s="211"/>
      <c r="AX43" s="12"/>
      <c r="AY43" s="12"/>
      <c r="AZ43" s="12"/>
      <c r="BA43" s="12"/>
    </row>
    <row r="44" spans="1:54" ht="28" customHeight="1">
      <c r="AU44" s="7"/>
      <c r="AV44" s="211"/>
      <c r="AW44" s="211"/>
      <c r="AX44" s="12"/>
      <c r="AY44" s="12"/>
      <c r="AZ44" s="12"/>
      <c r="BA44" s="12"/>
    </row>
    <row r="45" spans="1:54" ht="28" customHeight="1">
      <c r="AU45" s="7"/>
      <c r="AV45" s="211"/>
      <c r="AW45" s="211"/>
      <c r="AX45" s="12"/>
      <c r="AY45" s="12"/>
      <c r="AZ45" s="12"/>
      <c r="BA45" s="12"/>
    </row>
    <row r="46" spans="1:54" ht="28" customHeight="1">
      <c r="AU46" s="7"/>
      <c r="AV46" s="211"/>
      <c r="AW46" s="211"/>
      <c r="AX46" s="12"/>
      <c r="AY46" s="12"/>
      <c r="AZ46" s="12"/>
      <c r="BA46" s="12"/>
    </row>
    <row r="47" spans="1:54" ht="28" customHeight="1">
      <c r="AU47" s="7"/>
      <c r="AV47" s="211"/>
      <c r="AW47" s="211"/>
      <c r="AX47" s="12"/>
      <c r="AY47" s="12"/>
      <c r="AZ47" s="12"/>
      <c r="BA47" s="12"/>
    </row>
    <row r="48" spans="1:54" ht="28" customHeight="1">
      <c r="AU48" s="11"/>
      <c r="AV48" s="11"/>
      <c r="AW48" s="11"/>
      <c r="AX48" s="11"/>
      <c r="AY48" s="11"/>
      <c r="AZ48" s="11"/>
      <c r="BA48" s="11"/>
    </row>
    <row r="49" spans="47:54" ht="28" customHeight="1">
      <c r="AU49" s="5" t="s">
        <v>319</v>
      </c>
      <c r="AV49" s="5" t="s">
        <v>63</v>
      </c>
    </row>
    <row r="50" spans="47:54" ht="28" customHeight="1">
      <c r="AV50" s="212">
        <v>45171</v>
      </c>
      <c r="AX50" s="76" t="s">
        <v>351</v>
      </c>
    </row>
    <row r="51" spans="47:54" ht="28" customHeight="1">
      <c r="AU51" s="135" t="s">
        <v>37</v>
      </c>
      <c r="AV51" s="71" t="str">
        <f t="shared" ref="AV51:AV56" si="6">IF(AV42="","",AV42)</f>
        <v/>
      </c>
      <c r="AW51" s="213"/>
      <c r="AX51" s="76" t="s">
        <v>73</v>
      </c>
      <c r="BB51" s="11"/>
    </row>
    <row r="52" spans="47:54" ht="28" customHeight="1">
      <c r="AU52" s="135" t="s">
        <v>71</v>
      </c>
      <c r="AV52" s="71" t="str">
        <f t="shared" si="6"/>
        <v/>
      </c>
      <c r="AW52" s="213"/>
      <c r="AX52" s="76" t="s">
        <v>68</v>
      </c>
    </row>
    <row r="53" spans="47:54" ht="28" customHeight="1">
      <c r="AU53" s="135" t="s">
        <v>69</v>
      </c>
      <c r="AV53" s="72" t="str">
        <f t="shared" si="6"/>
        <v/>
      </c>
      <c r="AW53" s="213"/>
      <c r="AX53" s="7"/>
      <c r="AY53" s="7"/>
    </row>
    <row r="54" spans="47:54" ht="28" customHeight="1">
      <c r="AU54" s="135" t="s">
        <v>324</v>
      </c>
      <c r="AV54" s="72" t="str">
        <f t="shared" si="6"/>
        <v/>
      </c>
      <c r="AW54" s="213"/>
      <c r="AX54" s="7"/>
      <c r="AY54" s="7"/>
    </row>
    <row r="55" spans="47:54" ht="28" customHeight="1">
      <c r="AU55" s="135" t="s">
        <v>325</v>
      </c>
      <c r="AV55" s="72" t="str">
        <f t="shared" si="6"/>
        <v/>
      </c>
      <c r="AW55" s="213"/>
      <c r="AX55" s="7"/>
      <c r="AY55" s="7"/>
    </row>
    <row r="56" spans="47:54" ht="28" customHeight="1">
      <c r="AU56" s="135" t="s">
        <v>326</v>
      </c>
      <c r="AV56" s="72" t="str">
        <f t="shared" si="6"/>
        <v/>
      </c>
      <c r="AW56" s="213"/>
      <c r="AX56" s="7"/>
      <c r="AY56" s="7"/>
    </row>
    <row r="57" spans="47:54" ht="28" customHeight="1">
      <c r="AU57" s="7"/>
      <c r="AV57" s="7"/>
      <c r="AW57" s="85"/>
      <c r="AX57" s="7"/>
      <c r="AY57" s="7"/>
    </row>
    <row r="58" spans="47:54" ht="28" customHeight="1">
      <c r="AU58" s="7" t="s">
        <v>52</v>
      </c>
      <c r="AV58" s="7" t="s">
        <v>320</v>
      </c>
      <c r="AW58" s="7"/>
      <c r="AX58" s="76" t="s">
        <v>304</v>
      </c>
      <c r="AY58" s="7"/>
      <c r="AZ58" s="7"/>
      <c r="BA58" s="11"/>
    </row>
    <row r="59" spans="47:54" ht="28" customHeight="1">
      <c r="AU59" s="7"/>
      <c r="AV59" s="208" t="s">
        <v>1036</v>
      </c>
      <c r="AW59" s="214"/>
      <c r="AX59" s="214"/>
      <c r="AY59" s="215"/>
      <c r="AZ59" s="7"/>
      <c r="BA59" s="11"/>
    </row>
    <row r="60" spans="47:54" ht="28" customHeight="1">
      <c r="AU60" s="73" t="s">
        <v>943</v>
      </c>
      <c r="AV60" s="259"/>
      <c r="AW60" s="260"/>
      <c r="AX60" s="260"/>
      <c r="AY60" s="261"/>
      <c r="AZ60" s="11"/>
      <c r="BA60" s="11"/>
    </row>
    <row r="61" spans="47:54" ht="28" customHeight="1">
      <c r="AU61" s="7" t="s">
        <v>64</v>
      </c>
      <c r="AV61" s="7" t="s">
        <v>321</v>
      </c>
      <c r="AW61" s="7"/>
      <c r="AX61" s="7"/>
      <c r="AY61" s="7"/>
    </row>
    <row r="62" spans="47:54" ht="28" customHeight="1">
      <c r="AU62" s="7"/>
      <c r="AV62" s="73" t="s">
        <v>65</v>
      </c>
      <c r="AW62" s="216"/>
      <c r="AX62" s="217"/>
      <c r="AY62" s="218"/>
      <c r="AZ62" s="11"/>
      <c r="BA62" s="11"/>
    </row>
    <row r="63" spans="47:54" ht="28" customHeight="1">
      <c r="AV63" s="74" t="s">
        <v>66</v>
      </c>
      <c r="AW63" s="219"/>
      <c r="AX63" s="217"/>
      <c r="AY63" s="218"/>
      <c r="AZ63" s="11"/>
      <c r="BA63" s="11"/>
      <c r="BB63" s="11"/>
    </row>
    <row r="64" spans="47:54" ht="28" customHeight="1">
      <c r="AU64" s="11"/>
      <c r="AV64" s="11"/>
      <c r="AW64" s="11"/>
      <c r="AX64" s="11"/>
      <c r="AY64" s="11"/>
      <c r="AZ64" s="11"/>
      <c r="BA64" s="11"/>
      <c r="BB64" s="11"/>
    </row>
    <row r="65" spans="47:54" ht="28" customHeight="1">
      <c r="AU65" s="7" t="s">
        <v>70</v>
      </c>
      <c r="AV65" s="7" t="s">
        <v>377</v>
      </c>
      <c r="AW65" s="7"/>
      <c r="AX65" s="7"/>
      <c r="AY65" s="7"/>
      <c r="AZ65" s="11"/>
      <c r="BA65" s="11"/>
      <c r="BB65" s="11"/>
    </row>
    <row r="66" spans="47:54" ht="28" customHeight="1">
      <c r="AU66" s="7"/>
      <c r="AV66" s="75" t="s">
        <v>37</v>
      </c>
      <c r="AW66" s="220" t="s">
        <v>947</v>
      </c>
      <c r="AX66" s="221">
        <v>5000</v>
      </c>
      <c r="AY66" s="7"/>
      <c r="AZ66" s="11"/>
      <c r="BA66" s="11"/>
      <c r="BB66" s="11"/>
    </row>
    <row r="67" spans="47:54" ht="28" customHeight="1">
      <c r="AU67" s="7"/>
      <c r="AV67" s="75" t="s">
        <v>71</v>
      </c>
      <c r="AW67" s="220" t="s">
        <v>948</v>
      </c>
      <c r="AX67" s="221">
        <v>5000</v>
      </c>
      <c r="AY67" s="7"/>
      <c r="AZ67" s="11"/>
      <c r="BA67" s="11"/>
      <c r="BB67" s="11"/>
    </row>
    <row r="68" spans="47:54" ht="28" customHeight="1">
      <c r="AU68" s="7"/>
      <c r="AV68" s="75" t="s">
        <v>69</v>
      </c>
      <c r="AW68" s="220" t="s">
        <v>949</v>
      </c>
      <c r="AX68" s="221">
        <v>5000</v>
      </c>
      <c r="AY68" s="7"/>
      <c r="AZ68" s="11"/>
      <c r="BA68" s="11"/>
      <c r="BB68" s="11"/>
    </row>
    <row r="69" spans="47:54" ht="28" customHeight="1">
      <c r="AU69" s="7"/>
      <c r="AV69" s="75" t="s">
        <v>324</v>
      </c>
      <c r="AW69" s="220" t="s">
        <v>950</v>
      </c>
      <c r="AX69" s="221">
        <v>6000</v>
      </c>
      <c r="AY69" s="76" t="s">
        <v>300</v>
      </c>
      <c r="AZ69" s="11"/>
      <c r="BA69" s="11"/>
      <c r="BB69" s="11"/>
    </row>
    <row r="70" spans="47:54" ht="28" customHeight="1">
      <c r="AU70" s="7"/>
      <c r="AV70" s="75" t="s">
        <v>325</v>
      </c>
      <c r="AW70" s="220" t="s">
        <v>951</v>
      </c>
      <c r="AX70" s="221">
        <v>7000</v>
      </c>
      <c r="AY70" s="7"/>
      <c r="AZ70" s="11"/>
      <c r="BA70" s="11"/>
      <c r="BB70" s="11"/>
    </row>
    <row r="71" spans="47:54" ht="28" customHeight="1">
      <c r="AU71" s="7"/>
      <c r="AV71" s="75" t="s">
        <v>326</v>
      </c>
      <c r="AW71" s="220" t="s">
        <v>829</v>
      </c>
      <c r="AX71" s="221">
        <v>8000</v>
      </c>
      <c r="AY71" s="7"/>
      <c r="AZ71" s="11"/>
      <c r="BA71" s="11"/>
      <c r="BB71" s="11"/>
    </row>
    <row r="72" spans="47:54" ht="28" customHeight="1">
      <c r="AU72" s="7"/>
      <c r="AV72" s="75" t="s">
        <v>327</v>
      </c>
      <c r="AW72" s="220" t="s">
        <v>831</v>
      </c>
      <c r="AX72" s="221">
        <v>1000</v>
      </c>
      <c r="AY72" s="7"/>
      <c r="AZ72" s="11"/>
      <c r="BA72" s="11"/>
      <c r="BB72" s="11"/>
    </row>
    <row r="73" spans="47:54" ht="28" customHeight="1">
      <c r="AU73" s="11"/>
      <c r="AV73" s="75" t="s">
        <v>848</v>
      </c>
      <c r="AW73" s="220" t="s">
        <v>830</v>
      </c>
      <c r="AX73" s="221">
        <v>1000</v>
      </c>
      <c r="AY73" s="76" t="s">
        <v>299</v>
      </c>
      <c r="AZ73" s="11"/>
      <c r="BA73" s="11"/>
      <c r="BB73" s="11"/>
    </row>
    <row r="74" spans="47:54" ht="28" customHeight="1">
      <c r="AU74" s="11"/>
      <c r="AV74" s="11"/>
      <c r="AW74" s="11"/>
      <c r="AX74" s="11"/>
      <c r="AY74" s="11"/>
      <c r="AZ74" s="11"/>
      <c r="BA74" s="11"/>
      <c r="BB74" s="11"/>
    </row>
    <row r="75" spans="47:54" ht="28" customHeight="1">
      <c r="AU75" s="7" t="s">
        <v>72</v>
      </c>
      <c r="AV75" s="7" t="s">
        <v>86</v>
      </c>
      <c r="AW75" s="7"/>
      <c r="AX75" s="76"/>
      <c r="AY75" s="76" t="s">
        <v>459</v>
      </c>
      <c r="AZ75" s="11"/>
      <c r="BA75" s="11"/>
      <c r="BB75" s="11"/>
    </row>
    <row r="76" spans="47:54" ht="28" customHeight="1">
      <c r="AU76" s="11"/>
      <c r="AV76" s="73" t="s">
        <v>270</v>
      </c>
      <c r="AW76" s="222"/>
      <c r="AX76" s="223"/>
      <c r="AY76" s="76" t="s">
        <v>85</v>
      </c>
      <c r="AZ76" s="11"/>
      <c r="BA76" s="11"/>
      <c r="BB76" s="11"/>
    </row>
    <row r="77" spans="47:54" ht="28" customHeight="1">
      <c r="AU77" s="7"/>
      <c r="AV77" s="220"/>
      <c r="AW77" s="220"/>
      <c r="AX77" s="220"/>
      <c r="AY77" s="220"/>
      <c r="AZ77" s="220"/>
      <c r="BA77" s="220"/>
      <c r="BB77" s="11"/>
    </row>
    <row r="78" spans="47:54" ht="28" customHeight="1">
      <c r="AU78" s="7"/>
      <c r="AV78" s="7"/>
      <c r="AW78" s="7"/>
      <c r="AX78" s="7"/>
      <c r="AY78" s="7"/>
      <c r="AZ78" s="11"/>
      <c r="BA78" s="11"/>
      <c r="BB78" s="11"/>
    </row>
    <row r="79" spans="47:54" ht="28" customHeight="1">
      <c r="AU79" s="5" t="s">
        <v>88</v>
      </c>
      <c r="AV79" s="5" t="s">
        <v>849</v>
      </c>
    </row>
    <row r="80" spans="47:54" ht="28" customHeight="1">
      <c r="AV80" s="74" t="s">
        <v>945</v>
      </c>
      <c r="AW80" s="224" t="s">
        <v>587</v>
      </c>
      <c r="AX80" s="5" t="s">
        <v>445</v>
      </c>
      <c r="BA80" s="74"/>
      <c r="BB80" s="271"/>
    </row>
    <row r="81" spans="47:55" ht="28" customHeight="1">
      <c r="AW81" s="5" t="s">
        <v>90</v>
      </c>
    </row>
    <row r="82" spans="47:55" ht="28" customHeight="1">
      <c r="AW82" s="224">
        <f>IF(T25&gt;=41,"4",(IF(T25&gt;=21,"3",IF(T25&gt;=11,2,IF(T25&gt;=5,1,0)))))</f>
        <v>0</v>
      </c>
      <c r="AX82" s="5" t="s">
        <v>301</v>
      </c>
      <c r="AY82" s="83"/>
      <c r="AZ82" s="83"/>
      <c r="BB82" s="271"/>
    </row>
    <row r="83" spans="47:55" ht="28" customHeight="1">
      <c r="AW83" s="5" t="s">
        <v>305</v>
      </c>
      <c r="AY83" s="272"/>
      <c r="AZ83" s="272"/>
    </row>
    <row r="84" spans="47:55" ht="28" customHeight="1">
      <c r="AW84" s="119" t="s">
        <v>444</v>
      </c>
      <c r="AX84" s="82" t="s">
        <v>91</v>
      </c>
      <c r="AY84" s="120"/>
      <c r="BB84" s="119"/>
      <c r="BC84" s="82"/>
    </row>
    <row r="85" spans="47:55" ht="28" customHeight="1">
      <c r="AW85" s="119" t="s">
        <v>836</v>
      </c>
      <c r="AX85" s="82" t="s">
        <v>92</v>
      </c>
      <c r="AY85" s="120"/>
      <c r="BB85" s="119"/>
      <c r="BC85" s="82"/>
    </row>
    <row r="86" spans="47:55" ht="28" customHeight="1">
      <c r="AW86" s="119" t="s">
        <v>837</v>
      </c>
      <c r="AX86" s="82" t="s">
        <v>93</v>
      </c>
      <c r="BB86" s="119"/>
      <c r="BC86" s="82"/>
    </row>
    <row r="87" spans="47:55" ht="28" customHeight="1">
      <c r="AW87" s="119" t="s">
        <v>839</v>
      </c>
      <c r="AX87" s="82" t="s">
        <v>838</v>
      </c>
      <c r="BB87" s="119"/>
      <c r="BC87" s="82"/>
    </row>
    <row r="88" spans="47:55" ht="28" customHeight="1">
      <c r="AW88" s="119" t="s">
        <v>840</v>
      </c>
      <c r="AX88" s="82" t="s">
        <v>841</v>
      </c>
      <c r="BB88" s="119"/>
      <c r="BC88" s="82"/>
    </row>
    <row r="89" spans="47:55" ht="28" customHeight="1"/>
    <row r="90" spans="47:55" ht="28" customHeight="1">
      <c r="AU90" s="7" t="s">
        <v>347</v>
      </c>
      <c r="AV90" s="7" t="s">
        <v>287</v>
      </c>
      <c r="AW90" s="7"/>
      <c r="AZ90" s="11"/>
      <c r="BA90" s="11"/>
    </row>
    <row r="91" spans="47:55" ht="28" customHeight="1">
      <c r="AV91" s="74" t="s">
        <v>446</v>
      </c>
      <c r="AW91" s="225"/>
      <c r="AX91" s="226"/>
      <c r="AY91" s="76" t="s">
        <v>358</v>
      </c>
    </row>
    <row r="92" spans="47:55" ht="28" customHeight="1">
      <c r="AV92" s="74" t="s">
        <v>447</v>
      </c>
      <c r="AW92" s="227"/>
      <c r="AY92" s="76" t="s">
        <v>271</v>
      </c>
    </row>
    <row r="93" spans="47:55" ht="28" customHeight="1"/>
    <row r="94" spans="47:55" ht="28" customHeight="1">
      <c r="AV94" s="74" t="s">
        <v>448</v>
      </c>
      <c r="AW94" s="225"/>
      <c r="AX94" s="226"/>
      <c r="AY94" s="76" t="s">
        <v>450</v>
      </c>
    </row>
    <row r="95" spans="47:55" ht="28" customHeight="1">
      <c r="AV95" s="74" t="s">
        <v>449</v>
      </c>
      <c r="AW95" s="227"/>
      <c r="AY95" s="76" t="s">
        <v>271</v>
      </c>
    </row>
    <row r="96" spans="47:55" ht="28" customHeight="1"/>
    <row r="97" spans="48:48" ht="21.5" customHeight="1">
      <c r="AV97" s="5" t="s">
        <v>677</v>
      </c>
    </row>
    <row r="98" spans="48:48" ht="21.5" customHeight="1">
      <c r="AV98" s="5" t="s">
        <v>952</v>
      </c>
    </row>
    <row r="99" spans="48:48" ht="21.5" customHeight="1">
      <c r="AV99" s="5" t="s">
        <v>678</v>
      </c>
    </row>
    <row r="100" spans="48:48" ht="21.5" customHeight="1">
      <c r="AV100" s="5" t="s">
        <v>902</v>
      </c>
    </row>
    <row r="101" spans="48:48" ht="21.5" customHeight="1">
      <c r="AV101" s="5" t="s">
        <v>679</v>
      </c>
    </row>
    <row r="102" spans="48:48" ht="21.5" customHeight="1">
      <c r="AV102" s="5" t="s">
        <v>903</v>
      </c>
    </row>
    <row r="103" spans="48:48" ht="21.5" customHeight="1">
      <c r="AV103" s="5" t="s">
        <v>904</v>
      </c>
    </row>
    <row r="104" spans="48:48" ht="21.5" customHeight="1">
      <c r="AV104" s="5" t="s">
        <v>953</v>
      </c>
    </row>
    <row r="105" spans="48:48" ht="21.5" customHeight="1">
      <c r="AV105" s="5" t="s">
        <v>680</v>
      </c>
    </row>
    <row r="106" spans="48:48" ht="21.5" customHeight="1">
      <c r="AV106" s="5" t="s">
        <v>681</v>
      </c>
    </row>
    <row r="107" spans="48:48" ht="21.5" customHeight="1">
      <c r="AV107" s="5" t="s">
        <v>682</v>
      </c>
    </row>
    <row r="108" spans="48:48" ht="21.5" customHeight="1">
      <c r="AV108" s="5" t="s">
        <v>954</v>
      </c>
    </row>
    <row r="109" spans="48:48" ht="21.5" customHeight="1">
      <c r="AV109" s="5" t="s">
        <v>683</v>
      </c>
    </row>
    <row r="110" spans="48:48" ht="21.5" customHeight="1">
      <c r="AV110" s="5" t="s">
        <v>684</v>
      </c>
    </row>
    <row r="111" spans="48:48" ht="21.5" customHeight="1">
      <c r="AV111" s="5" t="s">
        <v>685</v>
      </c>
    </row>
    <row r="112" spans="48:48" ht="21.5" customHeight="1">
      <c r="AV112" s="5" t="s">
        <v>955</v>
      </c>
    </row>
    <row r="113" spans="48:48" ht="21.5" customHeight="1">
      <c r="AV113" s="5" t="s">
        <v>686</v>
      </c>
    </row>
    <row r="114" spans="48:48" ht="21.5" customHeight="1">
      <c r="AV114" s="5" t="s">
        <v>687</v>
      </c>
    </row>
    <row r="115" spans="48:48" ht="21.5" customHeight="1">
      <c r="AV115" s="5" t="s">
        <v>688</v>
      </c>
    </row>
    <row r="116" spans="48:48" ht="21.5" customHeight="1">
      <c r="AV116" s="5" t="s">
        <v>689</v>
      </c>
    </row>
    <row r="117" spans="48:48" ht="21.5" customHeight="1">
      <c r="AV117" s="5" t="s">
        <v>690</v>
      </c>
    </row>
    <row r="118" spans="48:48" ht="21.5" customHeight="1">
      <c r="AV118" s="5" t="s">
        <v>905</v>
      </c>
    </row>
    <row r="119" spans="48:48" ht="21.5" customHeight="1">
      <c r="AV119" s="5" t="s">
        <v>691</v>
      </c>
    </row>
    <row r="120" spans="48:48" ht="21.5" customHeight="1">
      <c r="AV120" s="5" t="s">
        <v>692</v>
      </c>
    </row>
    <row r="121" spans="48:48" ht="21.5" customHeight="1">
      <c r="AV121" s="5" t="s">
        <v>693</v>
      </c>
    </row>
    <row r="122" spans="48:48" ht="21.5" customHeight="1">
      <c r="AV122" s="5" t="s">
        <v>694</v>
      </c>
    </row>
    <row r="123" spans="48:48" ht="21.5" customHeight="1">
      <c r="AV123" s="5" t="s">
        <v>695</v>
      </c>
    </row>
    <row r="124" spans="48:48" ht="21.5" customHeight="1">
      <c r="AV124" s="5" t="s">
        <v>696</v>
      </c>
    </row>
    <row r="125" spans="48:48" ht="21.5" customHeight="1">
      <c r="AV125" s="5" t="s">
        <v>697</v>
      </c>
    </row>
    <row r="126" spans="48:48" ht="21.5" customHeight="1">
      <c r="AV126" s="5" t="s">
        <v>906</v>
      </c>
    </row>
    <row r="127" spans="48:48" ht="21.5" customHeight="1">
      <c r="AV127" s="5" t="s">
        <v>698</v>
      </c>
    </row>
    <row r="128" spans="48:48" ht="21.5" customHeight="1">
      <c r="AV128" s="5" t="s">
        <v>699</v>
      </c>
    </row>
    <row r="129" spans="48:48" ht="21.5" customHeight="1">
      <c r="AV129" s="5" t="s">
        <v>907</v>
      </c>
    </row>
    <row r="130" spans="48:48" ht="21.5" customHeight="1">
      <c r="AV130" s="5" t="s">
        <v>956</v>
      </c>
    </row>
    <row r="131" spans="48:48" ht="21.5" customHeight="1">
      <c r="AV131" s="5" t="s">
        <v>700</v>
      </c>
    </row>
    <row r="132" spans="48:48" ht="21.5" customHeight="1">
      <c r="AV132" s="5" t="s">
        <v>701</v>
      </c>
    </row>
    <row r="133" spans="48:48" ht="21.5" customHeight="1">
      <c r="AV133" s="5" t="s">
        <v>702</v>
      </c>
    </row>
    <row r="134" spans="48:48" ht="21.5" customHeight="1">
      <c r="AV134" s="5" t="s">
        <v>908</v>
      </c>
    </row>
    <row r="135" spans="48:48" ht="21.5" customHeight="1">
      <c r="AV135" s="5" t="s">
        <v>703</v>
      </c>
    </row>
    <row r="136" spans="48:48" ht="21.5" customHeight="1">
      <c r="AV136" s="5" t="s">
        <v>704</v>
      </c>
    </row>
    <row r="137" spans="48:48" ht="21.5" customHeight="1">
      <c r="AV137" s="5" t="s">
        <v>909</v>
      </c>
    </row>
    <row r="138" spans="48:48" ht="21.5" customHeight="1">
      <c r="AV138" s="5" t="s">
        <v>705</v>
      </c>
    </row>
    <row r="139" spans="48:48" ht="21.5" customHeight="1">
      <c r="AV139" s="5" t="s">
        <v>910</v>
      </c>
    </row>
    <row r="140" spans="48:48" ht="21.5" customHeight="1">
      <c r="AV140" s="5" t="s">
        <v>706</v>
      </c>
    </row>
    <row r="141" spans="48:48" ht="21.5" customHeight="1">
      <c r="AV141" s="5" t="s">
        <v>911</v>
      </c>
    </row>
    <row r="142" spans="48:48" ht="21.5" customHeight="1">
      <c r="AV142" s="5" t="s">
        <v>707</v>
      </c>
    </row>
    <row r="143" spans="48:48" ht="21.5" customHeight="1">
      <c r="AV143" s="5" t="s">
        <v>708</v>
      </c>
    </row>
    <row r="144" spans="48:48" ht="21.5" customHeight="1">
      <c r="AV144" s="5" t="s">
        <v>957</v>
      </c>
    </row>
    <row r="145" spans="48:48" ht="21.5" customHeight="1">
      <c r="AV145" s="5" t="s">
        <v>709</v>
      </c>
    </row>
    <row r="146" spans="48:48" ht="21.5" customHeight="1">
      <c r="AV146" s="5" t="s">
        <v>958</v>
      </c>
    </row>
    <row r="147" spans="48:48" ht="21.5" customHeight="1">
      <c r="AV147" s="5" t="s">
        <v>912</v>
      </c>
    </row>
    <row r="148" spans="48:48" ht="21.5" customHeight="1">
      <c r="AV148" s="5" t="s">
        <v>913</v>
      </c>
    </row>
    <row r="149" spans="48:48" ht="21.5" customHeight="1">
      <c r="AV149" s="5" t="s">
        <v>711</v>
      </c>
    </row>
    <row r="150" spans="48:48" ht="21.5" customHeight="1">
      <c r="AV150" s="5" t="s">
        <v>712</v>
      </c>
    </row>
    <row r="151" spans="48:48" ht="21.5" customHeight="1">
      <c r="AV151" s="5" t="s">
        <v>914</v>
      </c>
    </row>
    <row r="152" spans="48:48" ht="21.5" customHeight="1">
      <c r="AV152" s="5" t="s">
        <v>713</v>
      </c>
    </row>
    <row r="153" spans="48:48" ht="21.5" customHeight="1">
      <c r="AV153" s="5" t="s">
        <v>714</v>
      </c>
    </row>
    <row r="154" spans="48:48" ht="21.5" customHeight="1">
      <c r="AV154" s="5" t="s">
        <v>715</v>
      </c>
    </row>
    <row r="155" spans="48:48" ht="21.5" customHeight="1">
      <c r="AV155" s="5" t="s">
        <v>716</v>
      </c>
    </row>
    <row r="156" spans="48:48" ht="21.5" customHeight="1">
      <c r="AV156" s="5" t="s">
        <v>915</v>
      </c>
    </row>
    <row r="157" spans="48:48" ht="21.5" customHeight="1">
      <c r="AV157" s="5" t="s">
        <v>717</v>
      </c>
    </row>
    <row r="158" spans="48:48" ht="21.5" customHeight="1">
      <c r="AV158" s="5" t="s">
        <v>718</v>
      </c>
    </row>
    <row r="159" spans="48:48" ht="21.5" customHeight="1">
      <c r="AV159" s="5" t="s">
        <v>719</v>
      </c>
    </row>
    <row r="160" spans="48:48" ht="21.5" customHeight="1">
      <c r="AV160" s="5" t="s">
        <v>720</v>
      </c>
    </row>
    <row r="161" spans="48:48" ht="21.5" customHeight="1">
      <c r="AV161" s="5" t="s">
        <v>721</v>
      </c>
    </row>
    <row r="162" spans="48:48" ht="21.5" customHeight="1">
      <c r="AV162" s="5" t="s">
        <v>722</v>
      </c>
    </row>
    <row r="163" spans="48:48" ht="21.5" customHeight="1">
      <c r="AV163" s="5" t="s">
        <v>723</v>
      </c>
    </row>
    <row r="164" spans="48:48" ht="21.5" customHeight="1">
      <c r="AV164" s="5" t="s">
        <v>724</v>
      </c>
    </row>
    <row r="165" spans="48:48" ht="21.5" customHeight="1">
      <c r="AV165" s="5" t="s">
        <v>959</v>
      </c>
    </row>
    <row r="166" spans="48:48" ht="21.5" customHeight="1">
      <c r="AV166" s="5" t="s">
        <v>725</v>
      </c>
    </row>
    <row r="167" spans="48:48" ht="21.5" customHeight="1">
      <c r="AV167" s="5" t="s">
        <v>726</v>
      </c>
    </row>
    <row r="168" spans="48:48" ht="21.5" customHeight="1">
      <c r="AV168" s="5" t="s">
        <v>727</v>
      </c>
    </row>
    <row r="169" spans="48:48" ht="21.5" customHeight="1">
      <c r="AV169" s="5" t="s">
        <v>916</v>
      </c>
    </row>
    <row r="170" spans="48:48" ht="21.5" customHeight="1">
      <c r="AV170" s="5" t="s">
        <v>917</v>
      </c>
    </row>
    <row r="171" spans="48:48" ht="21.5" customHeight="1">
      <c r="AV171" s="5" t="s">
        <v>918</v>
      </c>
    </row>
    <row r="172" spans="48:48" ht="21.5" customHeight="1">
      <c r="AV172" s="5" t="s">
        <v>728</v>
      </c>
    </row>
    <row r="173" spans="48:48" ht="21.5" customHeight="1">
      <c r="AV173" s="5" t="s">
        <v>729</v>
      </c>
    </row>
    <row r="174" spans="48:48" ht="21.5" customHeight="1">
      <c r="AV174" s="5" t="s">
        <v>960</v>
      </c>
    </row>
    <row r="175" spans="48:48" ht="21.5" customHeight="1">
      <c r="AV175" s="5" t="s">
        <v>919</v>
      </c>
    </row>
    <row r="176" spans="48:48" ht="21.5" customHeight="1">
      <c r="AV176" s="5" t="s">
        <v>730</v>
      </c>
    </row>
    <row r="177" spans="48:48" ht="21.5" customHeight="1">
      <c r="AV177" s="5" t="s">
        <v>731</v>
      </c>
    </row>
    <row r="178" spans="48:48" ht="21.5" customHeight="1">
      <c r="AV178" s="5" t="s">
        <v>732</v>
      </c>
    </row>
    <row r="179" spans="48:48" ht="21.5" customHeight="1">
      <c r="AV179" s="5" t="s">
        <v>920</v>
      </c>
    </row>
    <row r="180" spans="48:48" ht="21.5" customHeight="1">
      <c r="AV180" s="5" t="s">
        <v>733</v>
      </c>
    </row>
    <row r="181" spans="48:48" ht="21.5" customHeight="1">
      <c r="AV181" s="5" t="s">
        <v>921</v>
      </c>
    </row>
    <row r="182" spans="48:48" ht="21.5" customHeight="1">
      <c r="AV182" s="5" t="s">
        <v>734</v>
      </c>
    </row>
    <row r="183" spans="48:48" ht="21.5" customHeight="1">
      <c r="AV183" s="5" t="s">
        <v>922</v>
      </c>
    </row>
    <row r="184" spans="48:48" ht="21.5" customHeight="1">
      <c r="AV184" s="5" t="s">
        <v>735</v>
      </c>
    </row>
    <row r="185" spans="48:48" ht="21.5" customHeight="1">
      <c r="AV185" s="5" t="s">
        <v>923</v>
      </c>
    </row>
    <row r="186" spans="48:48" ht="21.5" customHeight="1">
      <c r="AV186" s="5" t="s">
        <v>961</v>
      </c>
    </row>
    <row r="187" spans="48:48" ht="21.5" customHeight="1">
      <c r="AV187" s="5" t="s">
        <v>736</v>
      </c>
    </row>
    <row r="188" spans="48:48" ht="21.5" customHeight="1">
      <c r="AV188" s="5" t="s">
        <v>737</v>
      </c>
    </row>
    <row r="189" spans="48:48" ht="21.5" customHeight="1">
      <c r="AV189" s="5" t="s">
        <v>962</v>
      </c>
    </row>
    <row r="190" spans="48:48" ht="21.5" customHeight="1">
      <c r="AV190" s="5" t="s">
        <v>738</v>
      </c>
    </row>
    <row r="191" spans="48:48" ht="21.5" customHeight="1">
      <c r="AV191" s="5" t="s">
        <v>739</v>
      </c>
    </row>
    <row r="192" spans="48:48" ht="21.5" customHeight="1">
      <c r="AV192" s="5" t="s">
        <v>740</v>
      </c>
    </row>
    <row r="193" spans="48:48" ht="21.5" customHeight="1">
      <c r="AV193" s="5" t="s">
        <v>741</v>
      </c>
    </row>
    <row r="194" spans="48:48" ht="21.5" customHeight="1">
      <c r="AV194" s="5" t="s">
        <v>742</v>
      </c>
    </row>
    <row r="195" spans="48:48" ht="21.5" customHeight="1">
      <c r="AV195" s="5" t="s">
        <v>743</v>
      </c>
    </row>
    <row r="196" spans="48:48" ht="21.5" customHeight="1">
      <c r="AV196" s="5" t="s">
        <v>744</v>
      </c>
    </row>
    <row r="197" spans="48:48" ht="21.5" customHeight="1">
      <c r="AV197" s="5" t="s">
        <v>924</v>
      </c>
    </row>
    <row r="198" spans="48:48" ht="21.5" customHeight="1">
      <c r="AV198" s="5" t="s">
        <v>745</v>
      </c>
    </row>
    <row r="199" spans="48:48" ht="21.5" customHeight="1">
      <c r="AV199" s="5" t="s">
        <v>963</v>
      </c>
    </row>
    <row r="200" spans="48:48" ht="21.5" customHeight="1">
      <c r="AV200" s="5" t="s">
        <v>746</v>
      </c>
    </row>
    <row r="201" spans="48:48" ht="21.5" customHeight="1">
      <c r="AV201" s="5" t="s">
        <v>747</v>
      </c>
    </row>
    <row r="202" spans="48:48" ht="21.5" customHeight="1">
      <c r="AV202" s="5" t="s">
        <v>925</v>
      </c>
    </row>
    <row r="203" spans="48:48" ht="21.5" customHeight="1">
      <c r="AV203" s="5" t="s">
        <v>926</v>
      </c>
    </row>
    <row r="204" spans="48:48" ht="21.5" customHeight="1">
      <c r="AV204" s="5" t="s">
        <v>748</v>
      </c>
    </row>
    <row r="205" spans="48:48" ht="21.5" customHeight="1">
      <c r="AV205" s="5" t="s">
        <v>749</v>
      </c>
    </row>
    <row r="206" spans="48:48" ht="21.5" customHeight="1"/>
    <row r="207" spans="48:48" ht="21.5" customHeight="1"/>
    <row r="208" spans="48:48" ht="21.5" customHeight="1"/>
    <row r="209" ht="21.5" customHeight="1"/>
    <row r="210" ht="21.5" customHeight="1"/>
    <row r="211" ht="21.5" customHeight="1"/>
    <row r="212" ht="21.5" customHeight="1"/>
    <row r="213" ht="21.5" customHeight="1"/>
    <row r="214" ht="21.5" customHeight="1"/>
    <row r="215" ht="21.5" customHeight="1"/>
    <row r="216" ht="21.5" customHeight="1"/>
    <row r="217" ht="21.5" customHeight="1"/>
    <row r="218" ht="21.5" customHeight="1"/>
    <row r="219" ht="21.5" customHeight="1"/>
    <row r="220" ht="21.5" customHeight="1"/>
    <row r="221" ht="21.5" customHeight="1"/>
    <row r="222" ht="21.5" customHeight="1"/>
    <row r="223" ht="21.5" customHeight="1"/>
    <row r="224" ht="21.5" customHeight="1"/>
    <row r="225" ht="21.5" customHeight="1"/>
    <row r="226" ht="21.5" customHeight="1"/>
    <row r="227" ht="21.5" customHeight="1"/>
    <row r="228" ht="21.5" customHeight="1"/>
    <row r="229" ht="21.5" customHeight="1"/>
    <row r="230" ht="21.5" customHeight="1"/>
    <row r="231" ht="21.5" customHeight="1"/>
    <row r="232" ht="21.5" customHeight="1"/>
    <row r="233" ht="21.5" customHeight="1"/>
    <row r="234" ht="21.5" customHeight="1"/>
    <row r="235" ht="21.5" customHeight="1"/>
    <row r="236" ht="21.5" customHeight="1"/>
    <row r="237" ht="21.5" customHeight="1"/>
    <row r="238" ht="21.5" customHeight="1"/>
    <row r="239" ht="21.5" customHeight="1"/>
    <row r="240" ht="21.5" customHeight="1"/>
    <row r="241" ht="21.5" customHeight="1"/>
    <row r="242" ht="21.5" customHeight="1"/>
    <row r="243" ht="21.5" customHeight="1"/>
    <row r="244" ht="21.5" customHeight="1"/>
    <row r="245" ht="21.5" customHeight="1"/>
    <row r="246" ht="21.5" customHeight="1"/>
    <row r="247" ht="21.5" customHeight="1"/>
    <row r="248" ht="21.5" customHeight="1"/>
    <row r="249" ht="21.5" customHeight="1"/>
    <row r="250" ht="21.5" customHeight="1"/>
    <row r="251" ht="21.5" customHeight="1"/>
    <row r="252" ht="21.5" customHeight="1"/>
    <row r="253" ht="21.5" customHeight="1"/>
    <row r="254" ht="21.5" customHeight="1"/>
    <row r="255" ht="21.5" customHeight="1"/>
    <row r="256" ht="21.5" customHeight="1"/>
  </sheetData>
  <sheetProtection algorithmName="SHA-512" hashValue="0ZoYZfNnMeX3NTAApeoS1MmP57yPjYan2QMwQzSAXnso3Hh112+HKC4gDy7tngNmgSJyBdEkOcuRvk1SzZ68lQ==" saltValue="qb2/qvKd6uK5m2UbaToKXg==" spinCount="100000" sheet="1" objects="1" scenarios="1"/>
  <mergeCells count="174">
    <mergeCell ref="AK18:AL18"/>
    <mergeCell ref="AK19:AL19"/>
    <mergeCell ref="AB28:AM28"/>
    <mergeCell ref="T34:AQ34"/>
    <mergeCell ref="T17:U17"/>
    <mergeCell ref="V17:W17"/>
    <mergeCell ref="V20:W20"/>
    <mergeCell ref="L21:O21"/>
    <mergeCell ref="E34:G34"/>
    <mergeCell ref="AO31:AQ31"/>
    <mergeCell ref="A31:D31"/>
    <mergeCell ref="E31:F31"/>
    <mergeCell ref="J31:L31"/>
    <mergeCell ref="M31:O31"/>
    <mergeCell ref="Q31:S31"/>
    <mergeCell ref="T31:V31"/>
    <mergeCell ref="A30:C30"/>
    <mergeCell ref="A32:C32"/>
    <mergeCell ref="X31:Z31"/>
    <mergeCell ref="AA31:AC31"/>
    <mergeCell ref="AE31:AG31"/>
    <mergeCell ref="AH31:AJ31"/>
    <mergeCell ref="AL31:AN31"/>
    <mergeCell ref="AI17:AJ17"/>
    <mergeCell ref="AI18:AJ18"/>
    <mergeCell ref="AI19:AJ19"/>
    <mergeCell ref="AK17:AL17"/>
    <mergeCell ref="J34:M34"/>
    <mergeCell ref="N34:P34"/>
    <mergeCell ref="I17:J17"/>
    <mergeCell ref="L17:O17"/>
    <mergeCell ref="L25:O25"/>
    <mergeCell ref="E29:F29"/>
    <mergeCell ref="D24:E24"/>
    <mergeCell ref="A34:D34"/>
    <mergeCell ref="B20:C20"/>
    <mergeCell ref="B23:C23"/>
    <mergeCell ref="AK16:AL16"/>
    <mergeCell ref="W7:AA7"/>
    <mergeCell ref="D17:E17"/>
    <mergeCell ref="AL1:AN2"/>
    <mergeCell ref="A8:C8"/>
    <mergeCell ref="I11:J11"/>
    <mergeCell ref="A13:B13"/>
    <mergeCell ref="C13:F13"/>
    <mergeCell ref="G13:H13"/>
    <mergeCell ref="G17:H17"/>
    <mergeCell ref="AO1:AQ2"/>
    <mergeCell ref="AE11:AF11"/>
    <mergeCell ref="A1:J1"/>
    <mergeCell ref="AG11:AJ11"/>
    <mergeCell ref="AK11:AN11"/>
    <mergeCell ref="G2:J2"/>
    <mergeCell ref="S11:T11"/>
    <mergeCell ref="M1:AH1"/>
    <mergeCell ref="AI1:AK2"/>
    <mergeCell ref="C11:E11"/>
    <mergeCell ref="A11:B11"/>
    <mergeCell ref="L23:O23"/>
    <mergeCell ref="Y13:AB13"/>
    <mergeCell ref="I13:U13"/>
    <mergeCell ref="V22:W22"/>
    <mergeCell ref="R23:S23"/>
    <mergeCell ref="T23:U23"/>
    <mergeCell ref="L24:O24"/>
    <mergeCell ref="R17:S17"/>
    <mergeCell ref="L20:O20"/>
    <mergeCell ref="AA17:AB17"/>
    <mergeCell ref="I22:J22"/>
    <mergeCell ref="L22:O22"/>
    <mergeCell ref="T22:U22"/>
    <mergeCell ref="V23:W23"/>
    <mergeCell ref="Y18:Z19"/>
    <mergeCell ref="AA18:AD19"/>
    <mergeCell ref="R16:S16"/>
    <mergeCell ref="T16:U16"/>
    <mergeCell ref="Y16:Z16"/>
    <mergeCell ref="AA16:AB16"/>
    <mergeCell ref="AC16:AD16"/>
    <mergeCell ref="K11:N11"/>
    <mergeCell ref="A2:C2"/>
    <mergeCell ref="M3:O3"/>
    <mergeCell ref="A7:C7"/>
    <mergeCell ref="R20:S20"/>
    <mergeCell ref="P3:AJ3"/>
    <mergeCell ref="E2:F2"/>
    <mergeCell ref="B17:C17"/>
    <mergeCell ref="AB11:AD11"/>
    <mergeCell ref="V16:W16"/>
    <mergeCell ref="D7:U7"/>
    <mergeCell ref="D8:U8"/>
    <mergeCell ref="D20:E20"/>
    <mergeCell ref="G20:H20"/>
    <mergeCell ref="I20:J20"/>
    <mergeCell ref="O11:R11"/>
    <mergeCell ref="T20:U20"/>
    <mergeCell ref="F11:H11"/>
    <mergeCell ref="D12:F12"/>
    <mergeCell ref="G12:U12"/>
    <mergeCell ref="Z12:AB12"/>
    <mergeCell ref="A12:B12"/>
    <mergeCell ref="AG16:AH16"/>
    <mergeCell ref="AI16:AJ16"/>
    <mergeCell ref="AO29:AQ29"/>
    <mergeCell ref="M29:O29"/>
    <mergeCell ref="Q29:S29"/>
    <mergeCell ref="T29:V29"/>
    <mergeCell ref="X29:Z29"/>
    <mergeCell ref="AA29:AC29"/>
    <mergeCell ref="AE29:AG29"/>
    <mergeCell ref="AH29:AJ29"/>
    <mergeCell ref="AL29:AN29"/>
    <mergeCell ref="B18:C18"/>
    <mergeCell ref="D18:E18"/>
    <mergeCell ref="B19:C19"/>
    <mergeCell ref="D19:E19"/>
    <mergeCell ref="G18:H18"/>
    <mergeCell ref="G19:H19"/>
    <mergeCell ref="A29:D29"/>
    <mergeCell ref="B21:C21"/>
    <mergeCell ref="D21:E21"/>
    <mergeCell ref="G21:H21"/>
    <mergeCell ref="B24:C24"/>
    <mergeCell ref="G24:H24"/>
    <mergeCell ref="B22:C22"/>
    <mergeCell ref="D22:E22"/>
    <mergeCell ref="G22:H22"/>
    <mergeCell ref="D23:E23"/>
    <mergeCell ref="G23:H23"/>
    <mergeCell ref="AG19:AH19"/>
    <mergeCell ref="T18:U18"/>
    <mergeCell ref="V18:W18"/>
    <mergeCell ref="T19:U19"/>
    <mergeCell ref="L18:O18"/>
    <mergeCell ref="L19:O19"/>
    <mergeCell ref="R18:S18"/>
    <mergeCell ref="R19:S19"/>
    <mergeCell ref="E36:F36"/>
    <mergeCell ref="J29:L29"/>
    <mergeCell ref="I24:J24"/>
    <mergeCell ref="I21:J21"/>
    <mergeCell ref="I25:K25"/>
    <mergeCell ref="R22:S22"/>
    <mergeCell ref="R25:S25"/>
    <mergeCell ref="I18:J18"/>
    <mergeCell ref="I19:J19"/>
    <mergeCell ref="T25:W25"/>
    <mergeCell ref="R24:S24"/>
    <mergeCell ref="R21:S21"/>
    <mergeCell ref="T21:U21"/>
    <mergeCell ref="T24:U24"/>
    <mergeCell ref="V24:W24"/>
    <mergeCell ref="I23:J23"/>
    <mergeCell ref="X6:AF6"/>
    <mergeCell ref="W8:AM8"/>
    <mergeCell ref="AI20:AL20"/>
    <mergeCell ref="AG21:AH22"/>
    <mergeCell ref="AI21:AL22"/>
    <mergeCell ref="AG20:AH20"/>
    <mergeCell ref="V19:W19"/>
    <mergeCell ref="AM21:AM22"/>
    <mergeCell ref="W11:X11"/>
    <mergeCell ref="Y11:AA11"/>
    <mergeCell ref="W12:X12"/>
    <mergeCell ref="W13:X13"/>
    <mergeCell ref="AC13:AD13"/>
    <mergeCell ref="AE13:AQ13"/>
    <mergeCell ref="AO11:AP11"/>
    <mergeCell ref="AC12:AQ12"/>
    <mergeCell ref="V21:W21"/>
    <mergeCell ref="AC17:AD17"/>
    <mergeCell ref="AG17:AH17"/>
    <mergeCell ref="AE18:AE19"/>
    <mergeCell ref="AG18:AH18"/>
  </mergeCells>
  <phoneticPr fontId="21"/>
  <dataValidations count="10">
    <dataValidation imeMode="off" allowBlank="1" showInputMessage="1" showErrorMessage="1" sqref="L17:O25 N34:P34 E34:G34 AE13:AQ13 AF21:AF23 Z12:AB12 Y13:AB13 AG7:AK7 G2 I13:U13 D12:F12 G17:H24 C13:F13 G25 AA20:AD25 AC17 AA17:AA18 AI23:AL25 T17:W25 AI17:AI21 AK17:AK19" xr:uid="{00000000-0002-0000-0000-000000000000}"/>
    <dataValidation type="list" allowBlank="1" showInputMessage="1" sqref="AW80" xr:uid="{00000000-0002-0000-0000-000001000000}">
      <formula1>"○義務あり,×義務なし"</formula1>
    </dataValidation>
    <dataValidation type="list" imeMode="off" allowBlank="1" showInputMessage="1" showErrorMessage="1" sqref="U11 AQ11" xr:uid="{00000000-0002-0000-0000-000002000000}">
      <formula1>"男,女"</formula1>
    </dataValidation>
    <dataValidation imeMode="hiragana" allowBlank="1" showInputMessage="1" showErrorMessage="1" sqref="A8 T34:AQ34 AL29 AH29 AA29 AE29 X29 T29 M29 Q29 J29 AO29 AC12:AQ12 G12:U12 Y11:AD11 C11:H11 D8:U8 Z9:AA9 AL31 AH31 AA31 AE31 X31 T31 M31 Q31 J31 AO31" xr:uid="{00000000-0002-0000-0000-000003000000}"/>
    <dataValidation imeMode="halfKatakana" allowBlank="1" showInputMessage="1" showErrorMessage="1" sqref="K11:R11 AG11:AN11" xr:uid="{00000000-0002-0000-0000-000004000000}"/>
    <dataValidation imeMode="off" allowBlank="1" showErrorMessage="1" sqref="V7" xr:uid="{00000000-0002-0000-0000-000005000000}"/>
    <dataValidation imeMode="hiragana" allowBlank="1" showErrorMessage="1" sqref="V8" xr:uid="{00000000-0002-0000-0000-000006000000}"/>
    <dataValidation type="list" imeMode="off" allowBlank="1" showInputMessage="1" showErrorMessage="1" sqref="AE7" xr:uid="{00000000-0002-0000-0000-000007000000}">
      <formula1>$AX$62:$AY$62</formula1>
    </dataValidation>
    <dataValidation type="list" allowBlank="1" showInputMessage="1" showErrorMessage="1" sqref="W7:AA7" xr:uid="{00000000-0002-0000-0000-000008000000}">
      <formula1>"第1種,第2種,第5種,第6種,未登録"</formula1>
    </dataValidation>
    <dataValidation type="list" allowBlank="1" showInputMessage="1" showErrorMessage="1" sqref="D7:U7" xr:uid="{00000000-0002-0000-0000-000009000000}">
      <formula1>$AV$97:$AV$200</formula1>
    </dataValidation>
  </dataValidations>
  <hyperlinks>
    <hyperlink ref="AB28" r:id="rId1" xr:uid="{78B0BEB8-F93F-485F-A8AF-FB67EBB3508D}"/>
  </hyperlinks>
  <printOptions horizontalCentered="1"/>
  <pageMargins left="0.39370078740157483" right="0.39370078740157483" top="0.98425196850393704" bottom="0.39370078740157483" header="0.78740157480314965" footer="0.31496062992125984"/>
  <pageSetup paperSize="9" scale="59" orientation="landscape" r:id="rId2"/>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BO161"/>
  <sheetViews>
    <sheetView showGridLines="0" view="pageBreakPreview" topLeftCell="I3" zoomScale="70" zoomScaleNormal="70" zoomScaleSheetLayoutView="70" workbookViewId="0">
      <pane xSplit="3" ySplit="7" topLeftCell="L10" activePane="bottomRight" state="frozen"/>
      <selection activeCell="I3" sqref="I3"/>
      <selection pane="topRight" activeCell="L3" sqref="L3"/>
      <selection pane="bottomLeft" activeCell="I10" sqref="I10"/>
      <selection pane="bottomRight" activeCell="I4" sqref="A1:I1048576"/>
    </sheetView>
  </sheetViews>
  <sheetFormatPr defaultColWidth="9" defaultRowHeight="13"/>
  <cols>
    <col min="1" max="2" width="6.6328125" style="1" hidden="1" customWidth="1"/>
    <col min="3" max="3" width="15.6328125" style="1" hidden="1" customWidth="1"/>
    <col min="4" max="4" width="20.6328125" style="1" hidden="1" customWidth="1"/>
    <col min="5" max="5" width="34.26953125" style="1" hidden="1" customWidth="1"/>
    <col min="6" max="6" width="16.453125" style="1" hidden="1" customWidth="1"/>
    <col min="7" max="7" width="20.6328125" style="158" hidden="1" customWidth="1"/>
    <col min="8" max="8" width="5.6328125" style="1" hidden="1" customWidth="1"/>
    <col min="9" max="9" width="5.6328125" style="1" customWidth="1"/>
    <col min="10" max="11" width="10.6328125" style="1" customWidth="1"/>
    <col min="12" max="13" width="12.6328125" style="1" customWidth="1"/>
    <col min="14" max="14" width="5.6328125" style="1" customWidth="1"/>
    <col min="15" max="15" width="10.6328125" style="194" hidden="1" customWidth="1"/>
    <col min="16" max="16" width="10.6328125" style="195" customWidth="1"/>
    <col min="17" max="19" width="10.6328125" style="1" hidden="1" customWidth="1"/>
    <col min="20" max="20" width="14.26953125" style="1" customWidth="1"/>
    <col min="21" max="21" width="10.6328125" style="1" hidden="1" customWidth="1"/>
    <col min="22" max="22" width="8.6328125" style="1" hidden="1" customWidth="1"/>
    <col min="23" max="23" width="12.6328125" style="1" customWidth="1"/>
    <col min="24" max="24" width="5.6328125" style="1" customWidth="1"/>
    <col min="25" max="26" width="12.6328125" style="1" customWidth="1"/>
    <col min="27" max="27" width="22.1796875" style="1" customWidth="1"/>
    <col min="28" max="50" width="17.26953125" style="150" customWidth="1"/>
    <col min="51" max="51" width="17.26953125" style="150" hidden="1" customWidth="1"/>
    <col min="52" max="54" width="8.6328125" style="1" hidden="1" customWidth="1"/>
    <col min="55" max="57" width="5.6328125" style="1" hidden="1" customWidth="1"/>
    <col min="58" max="58" width="8.6328125" style="1" hidden="1" customWidth="1"/>
    <col min="59" max="64" width="16.6328125" style="1" hidden="1" customWidth="1"/>
    <col min="65" max="65" width="5.6328125" style="1" hidden="1" customWidth="1"/>
    <col min="66" max="91" width="5.6328125" style="1" customWidth="1"/>
    <col min="92" max="16384" width="9" style="1"/>
  </cols>
  <sheetData>
    <row r="1" spans="1:64" s="61" customFormat="1" ht="24" hidden="1" customHeight="1">
      <c r="A1" s="64" t="s">
        <v>38</v>
      </c>
      <c r="B1" s="64" t="s">
        <v>38</v>
      </c>
      <c r="C1" s="64" t="s">
        <v>38</v>
      </c>
      <c r="D1" s="64" t="s">
        <v>38</v>
      </c>
      <c r="E1" s="64" t="s">
        <v>38</v>
      </c>
      <c r="F1" s="64" t="s">
        <v>38</v>
      </c>
      <c r="G1" s="151"/>
      <c r="H1" s="64"/>
      <c r="I1" s="63" t="s">
        <v>39</v>
      </c>
      <c r="J1" s="63" t="s">
        <v>39</v>
      </c>
      <c r="K1" s="63" t="s">
        <v>39</v>
      </c>
      <c r="L1" s="63" t="s">
        <v>39</v>
      </c>
      <c r="M1" s="63" t="s">
        <v>39</v>
      </c>
      <c r="N1" s="63" t="s">
        <v>39</v>
      </c>
      <c r="O1" s="182"/>
      <c r="P1" s="182"/>
      <c r="Q1" s="64"/>
      <c r="R1" s="64"/>
      <c r="S1" s="64"/>
      <c r="T1" s="63" t="s">
        <v>44</v>
      </c>
      <c r="U1" s="64"/>
      <c r="W1" s="63" t="s">
        <v>39</v>
      </c>
      <c r="X1" s="63" t="s">
        <v>39</v>
      </c>
      <c r="AB1" s="61" t="s">
        <v>40</v>
      </c>
      <c r="AC1" s="61" t="s">
        <v>40</v>
      </c>
      <c r="AD1" s="61" t="s">
        <v>40</v>
      </c>
      <c r="AY1" s="61" t="s">
        <v>40</v>
      </c>
      <c r="AZ1" s="61" t="s">
        <v>41</v>
      </c>
      <c r="BA1" s="61" t="s">
        <v>41</v>
      </c>
      <c r="BB1" s="61" t="s">
        <v>41</v>
      </c>
      <c r="BC1" s="63" t="s">
        <v>39</v>
      </c>
      <c r="BD1" s="63" t="s">
        <v>39</v>
      </c>
      <c r="BE1" s="63" t="s">
        <v>39</v>
      </c>
      <c r="BF1" s="64" t="s">
        <v>38</v>
      </c>
      <c r="BG1" s="64" t="s">
        <v>38</v>
      </c>
      <c r="BH1" s="64" t="s">
        <v>38</v>
      </c>
      <c r="BI1" s="64" t="s">
        <v>38</v>
      </c>
      <c r="BJ1" s="64" t="s">
        <v>38</v>
      </c>
      <c r="BK1" s="64" t="s">
        <v>38</v>
      </c>
      <c r="BL1" s="64" t="s">
        <v>38</v>
      </c>
    </row>
    <row r="2" spans="1:64" s="81" customFormat="1" ht="24" hidden="1" customHeight="1">
      <c r="A2" s="69" t="s">
        <v>414</v>
      </c>
      <c r="B2" s="69" t="s">
        <v>415</v>
      </c>
      <c r="C2" s="69" t="s">
        <v>416</v>
      </c>
      <c r="D2" s="69" t="s">
        <v>417</v>
      </c>
      <c r="E2" s="69" t="s">
        <v>418</v>
      </c>
      <c r="F2" s="69" t="s">
        <v>419</v>
      </c>
      <c r="G2" s="152"/>
      <c r="H2" s="69"/>
      <c r="I2" s="80" t="s">
        <v>420</v>
      </c>
      <c r="J2" s="80" t="s">
        <v>421</v>
      </c>
      <c r="K2" s="80" t="s">
        <v>422</v>
      </c>
      <c r="L2" s="80" t="s">
        <v>423</v>
      </c>
      <c r="M2" s="80" t="s">
        <v>424</v>
      </c>
      <c r="N2" s="80" t="s">
        <v>425</v>
      </c>
      <c r="O2" s="183"/>
      <c r="P2" s="183"/>
      <c r="Q2" s="69"/>
      <c r="R2" s="69"/>
      <c r="S2" s="69"/>
      <c r="T2" s="80" t="s">
        <v>426</v>
      </c>
      <c r="U2" s="69"/>
      <c r="W2" s="80" t="s">
        <v>335</v>
      </c>
      <c r="X2" s="80" t="s">
        <v>336</v>
      </c>
      <c r="AB2" s="81" t="s">
        <v>427</v>
      </c>
      <c r="AC2" s="81" t="s">
        <v>428</v>
      </c>
      <c r="AD2" s="81" t="s">
        <v>429</v>
      </c>
      <c r="AY2" s="81" t="s">
        <v>430</v>
      </c>
      <c r="AZ2" s="81" t="s">
        <v>337</v>
      </c>
      <c r="BA2" s="81" t="s">
        <v>431</v>
      </c>
      <c r="BB2" s="81" t="s">
        <v>432</v>
      </c>
      <c r="BC2" s="80" t="s">
        <v>433</v>
      </c>
      <c r="BD2" s="80" t="s">
        <v>434</v>
      </c>
      <c r="BE2" s="80" t="s">
        <v>435</v>
      </c>
      <c r="BF2" s="69" t="s">
        <v>436</v>
      </c>
      <c r="BG2" s="69" t="s">
        <v>437</v>
      </c>
      <c r="BH2" s="69" t="s">
        <v>438</v>
      </c>
      <c r="BI2" s="69" t="s">
        <v>439</v>
      </c>
      <c r="BJ2" s="69" t="s">
        <v>440</v>
      </c>
      <c r="BK2" s="69" t="s">
        <v>441</v>
      </c>
      <c r="BL2" s="69" t="s">
        <v>451</v>
      </c>
    </row>
    <row r="3" spans="1:64" s="2" customFormat="1" ht="24" customHeight="1">
      <c r="A3" s="37"/>
      <c r="F3" s="38"/>
      <c r="G3" s="40"/>
      <c r="H3" s="37"/>
      <c r="I3" s="401" t="s">
        <v>466</v>
      </c>
      <c r="J3" s="401"/>
      <c r="K3" s="401"/>
      <c r="L3" s="401"/>
      <c r="M3" s="401"/>
      <c r="N3" s="38"/>
      <c r="O3" s="184"/>
      <c r="P3" s="185"/>
      <c r="Q3" s="37"/>
      <c r="R3" s="37"/>
      <c r="S3" s="37"/>
      <c r="T3" s="38"/>
      <c r="U3" s="37"/>
      <c r="X3" s="118"/>
      <c r="Y3" s="37"/>
      <c r="Z3" s="118"/>
      <c r="AA3" s="118"/>
      <c r="AB3" s="402">
        <f>'様式 A-1'!D7</f>
        <v>0</v>
      </c>
      <c r="AC3" s="402"/>
      <c r="AD3" s="402"/>
      <c r="AE3" s="402"/>
      <c r="AF3" s="402"/>
      <c r="AG3" s="402"/>
      <c r="AH3" s="402"/>
      <c r="AI3" s="402"/>
      <c r="AJ3" s="402"/>
      <c r="AK3" s="402"/>
      <c r="AL3" s="402"/>
      <c r="AM3" s="402"/>
      <c r="AN3" s="402"/>
      <c r="AO3" s="402"/>
      <c r="AP3" s="402"/>
      <c r="AQ3" s="402"/>
      <c r="AR3" s="402"/>
      <c r="AS3" s="402"/>
      <c r="AT3" s="402"/>
      <c r="AU3" s="402"/>
      <c r="AV3" s="402"/>
      <c r="AW3" s="402"/>
      <c r="AX3" s="163"/>
      <c r="AY3" s="39" t="s">
        <v>30</v>
      </c>
      <c r="AZ3" s="40"/>
      <c r="BA3" s="40"/>
      <c r="BB3" s="40"/>
    </row>
    <row r="4" spans="1:64" s="2" customFormat="1" ht="24" customHeight="1">
      <c r="A4" s="41"/>
      <c r="E4" s="42"/>
      <c r="F4" s="41"/>
      <c r="G4" s="153"/>
      <c r="H4" s="41"/>
      <c r="I4" s="43" t="str">
        <f>'様式 A-1'!AV38</f>
        <v>全日本ジュニア/ユース/マスターズ選手権大会2023（サーフ）</v>
      </c>
      <c r="K4" s="41"/>
      <c r="L4" s="41"/>
      <c r="M4" s="41"/>
      <c r="N4" s="41"/>
      <c r="O4" s="186"/>
      <c r="P4" s="187"/>
      <c r="Q4" s="41"/>
      <c r="R4" s="41"/>
      <c r="S4" s="41"/>
      <c r="T4" s="42"/>
      <c r="U4" s="41"/>
      <c r="Y4" s="41"/>
      <c r="AB4" s="402">
        <f>'様式 A-1'!D8</f>
        <v>0</v>
      </c>
      <c r="AC4" s="402"/>
      <c r="AD4" s="402"/>
      <c r="AE4" s="402"/>
      <c r="AF4" s="402"/>
      <c r="AG4" s="402"/>
      <c r="AH4" s="402"/>
      <c r="AI4" s="402"/>
      <c r="AJ4" s="402"/>
      <c r="AK4" s="402"/>
      <c r="AL4" s="402"/>
      <c r="AM4" s="402"/>
      <c r="AN4" s="402"/>
      <c r="AO4" s="402"/>
      <c r="AP4" s="402"/>
      <c r="AQ4" s="402"/>
      <c r="AR4" s="402"/>
      <c r="AS4" s="402"/>
      <c r="AT4" s="402"/>
      <c r="AU4" s="402"/>
      <c r="AV4" s="402"/>
      <c r="AW4" s="402"/>
      <c r="AX4" s="122"/>
      <c r="AY4" s="39" t="s">
        <v>22</v>
      </c>
      <c r="AZ4" s="42"/>
      <c r="BA4" s="42"/>
      <c r="BB4" s="42"/>
      <c r="BF4" s="2" t="s">
        <v>343</v>
      </c>
    </row>
    <row r="5" spans="1:64" customFormat="1" ht="24" customHeight="1">
      <c r="A5" s="2"/>
      <c r="B5" s="2"/>
      <c r="C5" s="2"/>
      <c r="D5" s="2"/>
      <c r="E5" s="2"/>
      <c r="F5" s="2"/>
      <c r="G5" s="40"/>
      <c r="H5" s="2"/>
      <c r="I5" s="2"/>
      <c r="J5" s="2"/>
      <c r="K5" s="2"/>
      <c r="L5" s="2"/>
      <c r="M5" s="2"/>
      <c r="N5" s="2"/>
      <c r="O5" s="186"/>
      <c r="P5" s="188"/>
      <c r="Q5" s="2"/>
      <c r="R5" s="2"/>
      <c r="S5" s="2"/>
      <c r="T5" s="2"/>
      <c r="U5" s="2"/>
      <c r="V5" s="2"/>
      <c r="W5" s="2"/>
      <c r="X5" s="2"/>
      <c r="Y5" s="2"/>
      <c r="Z5" s="2"/>
      <c r="AA5" s="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2"/>
      <c r="BA5" s="2"/>
      <c r="BB5" s="2"/>
      <c r="BF5" s="121" t="s">
        <v>456</v>
      </c>
    </row>
    <row r="6" spans="1:64" s="2" customFormat="1" ht="34" customHeight="1">
      <c r="A6" s="125"/>
      <c r="B6" s="125"/>
      <c r="C6" s="125"/>
      <c r="D6" s="125"/>
      <c r="E6" s="126"/>
      <c r="F6" s="125"/>
      <c r="G6" s="154"/>
      <c r="H6" s="125"/>
      <c r="I6" s="125"/>
      <c r="J6" s="125"/>
      <c r="K6" s="125"/>
      <c r="L6" s="125"/>
      <c r="M6" s="125"/>
      <c r="N6" s="125"/>
      <c r="O6" s="189"/>
      <c r="P6" s="189"/>
      <c r="Q6" s="125"/>
      <c r="R6" s="125"/>
      <c r="S6" s="125"/>
      <c r="T6" s="126"/>
      <c r="U6" s="125"/>
      <c r="V6" s="126"/>
      <c r="W6" s="125"/>
      <c r="X6" s="126"/>
      <c r="Y6" s="422" t="s">
        <v>1018</v>
      </c>
      <c r="Z6" s="422" t="s">
        <v>1019</v>
      </c>
      <c r="AA6" s="127"/>
      <c r="AB6" s="413" t="s">
        <v>985</v>
      </c>
      <c r="AC6" s="414"/>
      <c r="AD6" s="413" t="s">
        <v>986</v>
      </c>
      <c r="AE6" s="414"/>
      <c r="AF6" s="413" t="s">
        <v>987</v>
      </c>
      <c r="AG6" s="414"/>
      <c r="AH6" s="415" t="s">
        <v>988</v>
      </c>
      <c r="AI6" s="416"/>
      <c r="AJ6" s="417" t="s">
        <v>989</v>
      </c>
      <c r="AK6" s="418"/>
      <c r="AL6" s="418"/>
      <c r="AM6" s="419"/>
      <c r="AN6" s="420" t="s">
        <v>1010</v>
      </c>
      <c r="AO6" s="420"/>
      <c r="AP6" s="420" t="s">
        <v>1011</v>
      </c>
      <c r="AQ6" s="420"/>
      <c r="AR6" s="420"/>
      <c r="AS6" s="420" t="s">
        <v>1012</v>
      </c>
      <c r="AT6" s="420"/>
      <c r="AU6" s="420"/>
      <c r="AV6" s="420" t="s">
        <v>1013</v>
      </c>
      <c r="AW6" s="420"/>
      <c r="AX6" s="420"/>
      <c r="AY6" s="228"/>
      <c r="AZ6" s="126"/>
      <c r="BA6" s="126"/>
      <c r="BB6" s="126"/>
      <c r="BF6" s="122" t="s">
        <v>456</v>
      </c>
    </row>
    <row r="7" spans="1:64" ht="40" customHeight="1">
      <c r="A7" s="78" t="s">
        <v>370</v>
      </c>
      <c r="B7" s="78" t="s">
        <v>24</v>
      </c>
      <c r="C7" s="79" t="s">
        <v>25</v>
      </c>
      <c r="D7" s="79" t="s">
        <v>23</v>
      </c>
      <c r="E7" s="79" t="s">
        <v>19</v>
      </c>
      <c r="F7" s="79" t="s">
        <v>825</v>
      </c>
      <c r="G7" s="155"/>
      <c r="H7" s="78"/>
      <c r="I7" s="84" t="s">
        <v>256</v>
      </c>
      <c r="J7" s="45" t="s">
        <v>42</v>
      </c>
      <c r="K7" s="46" t="s">
        <v>43</v>
      </c>
      <c r="L7" s="47" t="s">
        <v>371</v>
      </c>
      <c r="M7" s="48" t="s">
        <v>372</v>
      </c>
      <c r="N7" s="133" t="s">
        <v>0</v>
      </c>
      <c r="O7" s="190"/>
      <c r="P7" s="190" t="s">
        <v>876</v>
      </c>
      <c r="Q7" s="44"/>
      <c r="R7" s="44"/>
      <c r="S7" s="44"/>
      <c r="T7" s="50" t="s">
        <v>80</v>
      </c>
      <c r="U7" s="50"/>
      <c r="V7" s="49"/>
      <c r="W7" s="49" t="s">
        <v>26</v>
      </c>
      <c r="X7" s="51" t="s">
        <v>1</v>
      </c>
      <c r="Y7" s="421" t="s">
        <v>1016</v>
      </c>
      <c r="Z7" s="421" t="s">
        <v>1015</v>
      </c>
      <c r="AA7" s="49" t="s">
        <v>1017</v>
      </c>
      <c r="AB7" s="164" t="s">
        <v>973</v>
      </c>
      <c r="AC7" s="164" t="s">
        <v>974</v>
      </c>
      <c r="AD7" s="164" t="s">
        <v>975</v>
      </c>
      <c r="AE7" s="164" t="s">
        <v>976</v>
      </c>
      <c r="AF7" s="164" t="s">
        <v>977</v>
      </c>
      <c r="AG7" s="164" t="s">
        <v>978</v>
      </c>
      <c r="AH7" s="164" t="s">
        <v>984</v>
      </c>
      <c r="AI7" s="164" t="s">
        <v>990</v>
      </c>
      <c r="AJ7" s="164" t="s">
        <v>991</v>
      </c>
      <c r="AK7" s="164" t="s">
        <v>992</v>
      </c>
      <c r="AL7" s="164" t="s">
        <v>993</v>
      </c>
      <c r="AM7" s="164" t="s">
        <v>994</v>
      </c>
      <c r="AN7" s="164" t="s">
        <v>999</v>
      </c>
      <c r="AO7" s="164" t="s">
        <v>1003</v>
      </c>
      <c r="AP7" s="164" t="s">
        <v>1000</v>
      </c>
      <c r="AQ7" s="164" t="s">
        <v>1004</v>
      </c>
      <c r="AR7" s="164" t="s">
        <v>1005</v>
      </c>
      <c r="AS7" s="164" t="s">
        <v>1001</v>
      </c>
      <c r="AT7" s="164" t="s">
        <v>1006</v>
      </c>
      <c r="AU7" s="164" t="s">
        <v>1007</v>
      </c>
      <c r="AV7" s="164" t="s">
        <v>1002</v>
      </c>
      <c r="AW7" s="164" t="s">
        <v>1008</v>
      </c>
      <c r="AX7" s="164" t="s">
        <v>1009</v>
      </c>
      <c r="AY7" s="175"/>
      <c r="AZ7" s="44" t="s">
        <v>21</v>
      </c>
      <c r="BA7" s="44" t="s">
        <v>2</v>
      </c>
      <c r="BB7" s="44" t="s">
        <v>935</v>
      </c>
    </row>
    <row r="8" spans="1:64" s="4" customFormat="1" ht="24" customHeight="1">
      <c r="A8" s="97">
        <v>0</v>
      </c>
      <c r="B8" s="98" t="s">
        <v>338</v>
      </c>
      <c r="C8" s="99" t="str">
        <f>IF(J8="","",TRIM(J8&amp;"　"&amp;K8))</f>
        <v>東京　太郎</v>
      </c>
      <c r="D8" s="99" t="str">
        <f>IF(J8="","",ASC(TRIM(L8&amp;" "&amp;M8)))</f>
        <v>ﾄｳｷｮｳ ﾀﾛｳ</v>
      </c>
      <c r="E8" s="100" t="s">
        <v>317</v>
      </c>
      <c r="F8" s="101"/>
      <c r="G8" s="156"/>
      <c r="H8" s="97"/>
      <c r="I8" s="98" t="s">
        <v>94</v>
      </c>
      <c r="J8" s="251" t="s">
        <v>292</v>
      </c>
      <c r="K8" s="252" t="s">
        <v>932</v>
      </c>
      <c r="L8" s="229" t="s">
        <v>33</v>
      </c>
      <c r="M8" s="230" t="s">
        <v>34</v>
      </c>
      <c r="N8" s="97" t="s">
        <v>29</v>
      </c>
      <c r="O8" s="231"/>
      <c r="P8" s="232" t="s">
        <v>877</v>
      </c>
      <c r="Q8" s="97"/>
      <c r="R8" s="97"/>
      <c r="S8" s="97"/>
      <c r="T8" s="233" t="s">
        <v>1014</v>
      </c>
      <c r="U8" s="97"/>
      <c r="V8" s="97"/>
      <c r="W8" s="234">
        <v>39692</v>
      </c>
      <c r="X8" s="97">
        <f>IF(W8="","",DATEDIF(W8,'様式 A-1'!$G$2,"Y"))</f>
        <v>15</v>
      </c>
      <c r="Y8" s="97"/>
      <c r="Z8" s="97"/>
      <c r="AA8" s="97"/>
      <c r="AB8" s="235"/>
      <c r="AC8" s="235"/>
      <c r="AD8" s="235"/>
      <c r="AE8" s="235"/>
      <c r="AF8" s="235"/>
      <c r="AG8" s="235"/>
      <c r="AH8" s="235">
        <v>1</v>
      </c>
      <c r="AI8" s="235">
        <v>1</v>
      </c>
      <c r="AJ8" s="235"/>
      <c r="AK8" s="235"/>
      <c r="AL8" s="235"/>
      <c r="AM8" s="235"/>
      <c r="AN8" s="235"/>
      <c r="AO8" s="235"/>
      <c r="AP8" s="235"/>
      <c r="AQ8" s="235"/>
      <c r="AR8" s="235"/>
      <c r="AS8" s="235"/>
      <c r="AT8" s="235"/>
      <c r="AU8" s="235"/>
      <c r="AV8" s="235"/>
      <c r="AW8" s="235"/>
      <c r="AX8" s="235"/>
      <c r="AY8" s="236"/>
      <c r="AZ8" s="97">
        <f t="shared" ref="AZ8:AZ39" si="0">COUNT(AB8:AX8)</f>
        <v>2</v>
      </c>
      <c r="BA8" s="97">
        <f t="shared" ref="BA8:BA39" si="1">IF(AZ8&lt;=$BG$154,AZ8,$BG$154)</f>
        <v>2</v>
      </c>
      <c r="BB8" s="97">
        <f t="shared" ref="BB8:BB39" si="2">IF(AZ8&lt;=$BG$154,0,AZ8-$BG$154)</f>
        <v>0</v>
      </c>
    </row>
    <row r="9" spans="1:64" s="4" customFormat="1" ht="24" customHeight="1">
      <c r="A9" s="97">
        <v>0</v>
      </c>
      <c r="B9" s="98" t="s">
        <v>338</v>
      </c>
      <c r="C9" s="99" t="str">
        <f>IF(J9="","",TRIM(J9&amp;"　"&amp;K9))</f>
        <v>品川　勇樹</v>
      </c>
      <c r="D9" s="99" t="str">
        <f t="shared" ref="D9:D112" si="3">IF(J9="","",ASC(TRIM(L9&amp;" "&amp;M9)))</f>
        <v>ｼﾅｶﾞﾜ ﾕｳｷ</v>
      </c>
      <c r="E9" s="100" t="s">
        <v>317</v>
      </c>
      <c r="F9" s="101"/>
      <c r="G9" s="156"/>
      <c r="H9" s="97"/>
      <c r="I9" s="98" t="s">
        <v>94</v>
      </c>
      <c r="J9" s="251" t="s">
        <v>288</v>
      </c>
      <c r="K9" s="252" t="s">
        <v>289</v>
      </c>
      <c r="L9" s="229" t="s">
        <v>290</v>
      </c>
      <c r="M9" s="230" t="s">
        <v>291</v>
      </c>
      <c r="N9" s="97" t="s">
        <v>29</v>
      </c>
      <c r="O9" s="98"/>
      <c r="P9" s="232" t="s">
        <v>878</v>
      </c>
      <c r="Q9" s="97"/>
      <c r="R9" s="97"/>
      <c r="S9" s="97"/>
      <c r="T9" s="233" t="s">
        <v>845</v>
      </c>
      <c r="U9" s="97"/>
      <c r="V9" s="97"/>
      <c r="W9" s="234">
        <v>30076</v>
      </c>
      <c r="X9" s="97">
        <f>IF(W9="","",DATEDIF(W9,'様式 A-1'!$G$2,"Y"))</f>
        <v>41</v>
      </c>
      <c r="Y9" s="97"/>
      <c r="Z9" s="97"/>
      <c r="AA9" s="97"/>
      <c r="AB9" s="235"/>
      <c r="AC9" s="235"/>
      <c r="AD9" s="235"/>
      <c r="AE9" s="235"/>
      <c r="AF9" s="235"/>
      <c r="AG9" s="235"/>
      <c r="AH9" s="235"/>
      <c r="AI9" s="235"/>
      <c r="AJ9" s="235"/>
      <c r="AK9" s="235"/>
      <c r="AL9" s="235"/>
      <c r="AM9" s="235"/>
      <c r="AN9" s="235"/>
      <c r="AO9" s="235"/>
      <c r="AP9" s="235"/>
      <c r="AQ9" s="235"/>
      <c r="AR9" s="235"/>
      <c r="AS9" s="235"/>
      <c r="AT9" s="235"/>
      <c r="AU9" s="235"/>
      <c r="AV9" s="235"/>
      <c r="AW9" s="235">
        <v>1</v>
      </c>
      <c r="AX9" s="235">
        <v>1</v>
      </c>
      <c r="AY9" s="236"/>
      <c r="AZ9" s="97">
        <f t="shared" si="0"/>
        <v>2</v>
      </c>
      <c r="BA9" s="97">
        <f t="shared" si="1"/>
        <v>2</v>
      </c>
      <c r="BB9" s="97">
        <f t="shared" si="2"/>
        <v>0</v>
      </c>
    </row>
    <row r="10" spans="1:64" ht="24" customHeight="1">
      <c r="A10" s="19" t="str">
        <f>IF('様式 A-1'!$AL$1="","",'様式 A-1'!$AL$1)</f>
        <v/>
      </c>
      <c r="B10" s="52"/>
      <c r="C10" s="53" t="str">
        <f t="shared" ref="C10:C113" si="4">IF(J10="","",TRIM(J10&amp;"　"&amp;K10))</f>
        <v/>
      </c>
      <c r="D10" s="53" t="str">
        <f t="shared" si="3"/>
        <v/>
      </c>
      <c r="E10" s="24">
        <f>'様式 A-1'!$D$7</f>
        <v>0</v>
      </c>
      <c r="F10" s="24" t="e">
        <f>'様式 WA-1（集計作業用）'!$D$6</f>
        <v>#N/A</v>
      </c>
      <c r="G10" s="157"/>
      <c r="H10" s="19"/>
      <c r="I10" s="52" t="s">
        <v>95</v>
      </c>
      <c r="J10" s="35"/>
      <c r="K10" s="36"/>
      <c r="L10" s="35"/>
      <c r="M10" s="36"/>
      <c r="N10" s="19" t="s">
        <v>29</v>
      </c>
      <c r="O10" s="52"/>
      <c r="P10" s="191"/>
      <c r="Q10" s="19"/>
      <c r="R10" s="19"/>
      <c r="S10" s="19"/>
      <c r="T10" s="25"/>
      <c r="U10" s="19"/>
      <c r="V10" s="19"/>
      <c r="W10" s="18"/>
      <c r="X10" s="19" t="str">
        <f>IF(W10="","",DATEDIF(W10,'様式 A-1'!$G$2,"Y"))</f>
        <v/>
      </c>
      <c r="Y10" s="19" t="str">
        <f>IF(W10="","",DATEDIF(W10,$BJ$157,"Y"))</f>
        <v/>
      </c>
      <c r="Z10" s="19" t="str">
        <f>IF(W10="","",DATEDIF(W10,$BJ$156,"Y"))</f>
        <v/>
      </c>
      <c r="AA10" s="423"/>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236"/>
      <c r="AZ10" s="19">
        <f>COUNT(AB10:AX10)</f>
        <v>0</v>
      </c>
      <c r="BA10" s="54">
        <f>IF(AZ10&lt;=$BG$154,AZ10,$BG$154)</f>
        <v>0</v>
      </c>
      <c r="BB10" s="54">
        <f t="shared" si="2"/>
        <v>0</v>
      </c>
    </row>
    <row r="11" spans="1:64" ht="24" customHeight="1">
      <c r="A11" s="19" t="str">
        <f>IF('様式 A-1'!$AL$1="","",'様式 A-1'!$AL$1)</f>
        <v/>
      </c>
      <c r="B11" s="52"/>
      <c r="C11" s="53" t="str">
        <f t="shared" si="4"/>
        <v/>
      </c>
      <c r="D11" s="53" t="str">
        <f t="shared" si="3"/>
        <v/>
      </c>
      <c r="E11" s="24">
        <f>'様式 A-1'!$D$7</f>
        <v>0</v>
      </c>
      <c r="F11" s="24" t="e">
        <f>'様式 WA-1（集計作業用）'!$D$6</f>
        <v>#N/A</v>
      </c>
      <c r="G11" s="157"/>
      <c r="H11" s="19"/>
      <c r="I11" s="52" t="s">
        <v>96</v>
      </c>
      <c r="J11" s="35"/>
      <c r="K11" s="36"/>
      <c r="L11" s="35"/>
      <c r="M11" s="36"/>
      <c r="N11" s="19" t="s">
        <v>29</v>
      </c>
      <c r="O11" s="52"/>
      <c r="P11" s="191"/>
      <c r="Q11" s="19"/>
      <c r="R11" s="19"/>
      <c r="S11" s="19"/>
      <c r="T11" s="25"/>
      <c r="U11" s="19"/>
      <c r="V11" s="19"/>
      <c r="W11" s="18"/>
      <c r="X11" s="19" t="str">
        <f>IF(W11="","",DATEDIF(W11,'様式 A-1'!$G$2,"Y"))</f>
        <v/>
      </c>
      <c r="Y11" s="19" t="str">
        <f t="shared" ref="Y11:Y74" si="5">IF(W11="","",DATEDIF(W11,$BJ$157,"Y"))</f>
        <v/>
      </c>
      <c r="Z11" s="19" t="str">
        <f t="shared" ref="Z11:Z74" si="6">IF(W11="","",DATEDIF(W11,$BJ$156,"Y"))</f>
        <v/>
      </c>
      <c r="AA11" s="423"/>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236"/>
      <c r="AZ11" s="19">
        <f t="shared" si="0"/>
        <v>0</v>
      </c>
      <c r="BA11" s="54">
        <f t="shared" si="1"/>
        <v>0</v>
      </c>
      <c r="BB11" s="54">
        <f t="shared" si="2"/>
        <v>0</v>
      </c>
    </row>
    <row r="12" spans="1:64" ht="24" customHeight="1">
      <c r="A12" s="19" t="str">
        <f>IF('様式 A-1'!$AL$1="","",'様式 A-1'!$AL$1)</f>
        <v/>
      </c>
      <c r="B12" s="52"/>
      <c r="C12" s="53" t="str">
        <f t="shared" si="4"/>
        <v/>
      </c>
      <c r="D12" s="53" t="str">
        <f t="shared" si="3"/>
        <v/>
      </c>
      <c r="E12" s="24">
        <f>'様式 A-1'!$D$7</f>
        <v>0</v>
      </c>
      <c r="F12" s="24" t="e">
        <f>'様式 WA-1（集計作業用）'!$D$6</f>
        <v>#N/A</v>
      </c>
      <c r="G12" s="157"/>
      <c r="H12" s="19"/>
      <c r="I12" s="52" t="s">
        <v>97</v>
      </c>
      <c r="J12" s="35"/>
      <c r="K12" s="36"/>
      <c r="L12" s="35"/>
      <c r="M12" s="36"/>
      <c r="N12" s="19" t="s">
        <v>29</v>
      </c>
      <c r="O12" s="52"/>
      <c r="P12" s="191"/>
      <c r="Q12" s="19"/>
      <c r="R12" s="19"/>
      <c r="S12" s="19"/>
      <c r="T12" s="25"/>
      <c r="U12" s="19"/>
      <c r="V12" s="19"/>
      <c r="W12" s="18"/>
      <c r="X12" s="19" t="str">
        <f>IF(W12="","",DATEDIF(W12,'様式 A-1'!$G$2,"Y"))</f>
        <v/>
      </c>
      <c r="Y12" s="19" t="str">
        <f t="shared" si="5"/>
        <v/>
      </c>
      <c r="Z12" s="19" t="str">
        <f t="shared" si="6"/>
        <v/>
      </c>
      <c r="AA12" s="423"/>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236"/>
      <c r="AZ12" s="19">
        <f t="shared" si="0"/>
        <v>0</v>
      </c>
      <c r="BA12" s="54">
        <f t="shared" si="1"/>
        <v>0</v>
      </c>
      <c r="BB12" s="54">
        <f t="shared" si="2"/>
        <v>0</v>
      </c>
    </row>
    <row r="13" spans="1:64" ht="24" customHeight="1">
      <c r="A13" s="19" t="str">
        <f>IF('様式 A-1'!$AL$1="","",'様式 A-1'!$AL$1)</f>
        <v/>
      </c>
      <c r="B13" s="52"/>
      <c r="C13" s="53" t="str">
        <f t="shared" si="4"/>
        <v/>
      </c>
      <c r="D13" s="53" t="str">
        <f t="shared" si="3"/>
        <v/>
      </c>
      <c r="E13" s="24">
        <f>'様式 A-1'!$D$7</f>
        <v>0</v>
      </c>
      <c r="F13" s="24" t="e">
        <f>'様式 WA-1（集計作業用）'!$D$6</f>
        <v>#N/A</v>
      </c>
      <c r="G13" s="157"/>
      <c r="H13" s="19"/>
      <c r="I13" s="52" t="s">
        <v>98</v>
      </c>
      <c r="J13" s="35"/>
      <c r="K13" s="36"/>
      <c r="L13" s="35"/>
      <c r="M13" s="36"/>
      <c r="N13" s="19" t="s">
        <v>29</v>
      </c>
      <c r="O13" s="52"/>
      <c r="P13" s="191"/>
      <c r="Q13" s="19"/>
      <c r="R13" s="19"/>
      <c r="S13" s="19"/>
      <c r="T13" s="25"/>
      <c r="U13" s="19"/>
      <c r="V13" s="19"/>
      <c r="W13" s="18"/>
      <c r="X13" s="19" t="str">
        <f>IF(W13="","",DATEDIF(W13,'様式 A-1'!$G$2,"Y"))</f>
        <v/>
      </c>
      <c r="Y13" s="19" t="str">
        <f t="shared" si="5"/>
        <v/>
      </c>
      <c r="Z13" s="19" t="str">
        <f t="shared" si="6"/>
        <v/>
      </c>
      <c r="AA13" s="423"/>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236"/>
      <c r="AZ13" s="19">
        <f t="shared" si="0"/>
        <v>0</v>
      </c>
      <c r="BA13" s="54">
        <f t="shared" si="1"/>
        <v>0</v>
      </c>
      <c r="BB13" s="54">
        <f t="shared" si="2"/>
        <v>0</v>
      </c>
    </row>
    <row r="14" spans="1:64" ht="24" customHeight="1">
      <c r="A14" s="19" t="str">
        <f>IF('様式 A-1'!$AL$1="","",'様式 A-1'!$AL$1)</f>
        <v/>
      </c>
      <c r="B14" s="52"/>
      <c r="C14" s="53" t="str">
        <f t="shared" si="4"/>
        <v/>
      </c>
      <c r="D14" s="53" t="str">
        <f t="shared" si="3"/>
        <v/>
      </c>
      <c r="E14" s="24">
        <f>'様式 A-1'!$D$7</f>
        <v>0</v>
      </c>
      <c r="F14" s="24" t="e">
        <f>'様式 WA-1（集計作業用）'!$D$6</f>
        <v>#N/A</v>
      </c>
      <c r="G14" s="157"/>
      <c r="H14" s="19"/>
      <c r="I14" s="52" t="s">
        <v>99</v>
      </c>
      <c r="J14" s="35"/>
      <c r="K14" s="36"/>
      <c r="L14" s="35"/>
      <c r="M14" s="36"/>
      <c r="N14" s="19" t="s">
        <v>29</v>
      </c>
      <c r="O14" s="52"/>
      <c r="P14" s="191"/>
      <c r="Q14" s="19"/>
      <c r="R14" s="19"/>
      <c r="S14" s="19"/>
      <c r="T14" s="25"/>
      <c r="U14" s="19"/>
      <c r="V14" s="19"/>
      <c r="W14" s="18"/>
      <c r="X14" s="19" t="str">
        <f>IF(W14="","",DATEDIF(W14,'様式 A-1'!$G$2,"Y"))</f>
        <v/>
      </c>
      <c r="Y14" s="19" t="str">
        <f t="shared" si="5"/>
        <v/>
      </c>
      <c r="Z14" s="19" t="str">
        <f t="shared" si="6"/>
        <v/>
      </c>
      <c r="AA14" s="423"/>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236"/>
      <c r="AZ14" s="19">
        <f t="shared" si="0"/>
        <v>0</v>
      </c>
      <c r="BA14" s="54">
        <f t="shared" si="1"/>
        <v>0</v>
      </c>
      <c r="BB14" s="54">
        <f t="shared" si="2"/>
        <v>0</v>
      </c>
    </row>
    <row r="15" spans="1:64" ht="24" customHeight="1">
      <c r="A15" s="19" t="str">
        <f>IF('様式 A-1'!$AL$1="","",'様式 A-1'!$AL$1)</f>
        <v/>
      </c>
      <c r="B15" s="52"/>
      <c r="C15" s="53" t="str">
        <f t="shared" si="4"/>
        <v/>
      </c>
      <c r="D15" s="53" t="str">
        <f t="shared" si="3"/>
        <v/>
      </c>
      <c r="E15" s="24">
        <f>'様式 A-1'!$D$7</f>
        <v>0</v>
      </c>
      <c r="F15" s="24" t="e">
        <f>'様式 WA-1（集計作業用）'!$D$6</f>
        <v>#N/A</v>
      </c>
      <c r="G15" s="157"/>
      <c r="H15" s="19"/>
      <c r="I15" s="52" t="s">
        <v>100</v>
      </c>
      <c r="J15" s="35"/>
      <c r="K15" s="36"/>
      <c r="L15" s="35"/>
      <c r="M15" s="36"/>
      <c r="N15" s="19" t="s">
        <v>29</v>
      </c>
      <c r="O15" s="52"/>
      <c r="P15" s="191"/>
      <c r="Q15" s="19"/>
      <c r="R15" s="19"/>
      <c r="S15" s="19"/>
      <c r="T15" s="25"/>
      <c r="U15" s="19"/>
      <c r="V15" s="19"/>
      <c r="W15" s="18"/>
      <c r="X15" s="19" t="str">
        <f>IF(W15="","",DATEDIF(W15,'様式 A-1'!$G$2,"Y"))</f>
        <v/>
      </c>
      <c r="Y15" s="19" t="str">
        <f t="shared" si="5"/>
        <v/>
      </c>
      <c r="Z15" s="19" t="str">
        <f t="shared" si="6"/>
        <v/>
      </c>
      <c r="AA15" s="423"/>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236"/>
      <c r="AZ15" s="19">
        <f t="shared" si="0"/>
        <v>0</v>
      </c>
      <c r="BA15" s="54">
        <f t="shared" si="1"/>
        <v>0</v>
      </c>
      <c r="BB15" s="54">
        <f t="shared" si="2"/>
        <v>0</v>
      </c>
    </row>
    <row r="16" spans="1:64" ht="24" customHeight="1">
      <c r="A16" s="19" t="str">
        <f>IF('様式 A-1'!$AL$1="","",'様式 A-1'!$AL$1)</f>
        <v/>
      </c>
      <c r="B16" s="52"/>
      <c r="C16" s="53" t="str">
        <f t="shared" si="4"/>
        <v/>
      </c>
      <c r="D16" s="53" t="str">
        <f t="shared" si="3"/>
        <v/>
      </c>
      <c r="E16" s="24">
        <f>'様式 A-1'!$D$7</f>
        <v>0</v>
      </c>
      <c r="F16" s="24" t="e">
        <f>'様式 WA-1（集計作業用）'!$D$6</f>
        <v>#N/A</v>
      </c>
      <c r="G16" s="157"/>
      <c r="H16" s="19"/>
      <c r="I16" s="52" t="s">
        <v>101</v>
      </c>
      <c r="J16" s="35"/>
      <c r="K16" s="36"/>
      <c r="L16" s="35"/>
      <c r="M16" s="36"/>
      <c r="N16" s="19" t="s">
        <v>29</v>
      </c>
      <c r="O16" s="52"/>
      <c r="P16" s="191"/>
      <c r="Q16" s="19"/>
      <c r="R16" s="19"/>
      <c r="S16" s="19"/>
      <c r="T16" s="25"/>
      <c r="U16" s="19"/>
      <c r="V16" s="19"/>
      <c r="W16" s="18"/>
      <c r="X16" s="19" t="str">
        <f>IF(W16="","",DATEDIF(W16,'様式 A-1'!$G$2,"Y"))</f>
        <v/>
      </c>
      <c r="Y16" s="19" t="str">
        <f t="shared" si="5"/>
        <v/>
      </c>
      <c r="Z16" s="19" t="str">
        <f t="shared" si="6"/>
        <v/>
      </c>
      <c r="AA16" s="423"/>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236"/>
      <c r="AZ16" s="19">
        <f t="shared" si="0"/>
        <v>0</v>
      </c>
      <c r="BA16" s="54">
        <f t="shared" si="1"/>
        <v>0</v>
      </c>
      <c r="BB16" s="54">
        <f t="shared" si="2"/>
        <v>0</v>
      </c>
    </row>
    <row r="17" spans="1:54" ht="24" customHeight="1">
      <c r="A17" s="19" t="str">
        <f>IF('様式 A-1'!$AL$1="","",'様式 A-1'!$AL$1)</f>
        <v/>
      </c>
      <c r="B17" s="52"/>
      <c r="C17" s="53" t="str">
        <f t="shared" si="4"/>
        <v/>
      </c>
      <c r="D17" s="53" t="str">
        <f t="shared" si="3"/>
        <v/>
      </c>
      <c r="E17" s="24">
        <f>'様式 A-1'!$D$7</f>
        <v>0</v>
      </c>
      <c r="F17" s="24" t="e">
        <f>'様式 WA-1（集計作業用）'!$D$6</f>
        <v>#N/A</v>
      </c>
      <c r="G17" s="157"/>
      <c r="H17" s="19"/>
      <c r="I17" s="52" t="s">
        <v>102</v>
      </c>
      <c r="J17" s="35"/>
      <c r="K17" s="36"/>
      <c r="L17" s="35"/>
      <c r="M17" s="36"/>
      <c r="N17" s="19" t="s">
        <v>29</v>
      </c>
      <c r="O17" s="52"/>
      <c r="P17" s="191"/>
      <c r="Q17" s="19"/>
      <c r="R17" s="19"/>
      <c r="S17" s="19"/>
      <c r="T17" s="25"/>
      <c r="U17" s="19"/>
      <c r="V17" s="19"/>
      <c r="W17" s="18"/>
      <c r="X17" s="19" t="str">
        <f>IF(W17="","",DATEDIF(W17,'様式 A-1'!$G$2,"Y"))</f>
        <v/>
      </c>
      <c r="Y17" s="19" t="str">
        <f t="shared" si="5"/>
        <v/>
      </c>
      <c r="Z17" s="19" t="str">
        <f t="shared" si="6"/>
        <v/>
      </c>
      <c r="AA17" s="423"/>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236"/>
      <c r="AZ17" s="19">
        <f t="shared" si="0"/>
        <v>0</v>
      </c>
      <c r="BA17" s="54">
        <f t="shared" si="1"/>
        <v>0</v>
      </c>
      <c r="BB17" s="54">
        <f t="shared" si="2"/>
        <v>0</v>
      </c>
    </row>
    <row r="18" spans="1:54" ht="24" customHeight="1">
      <c r="A18" s="19" t="str">
        <f>IF('様式 A-1'!$AL$1="","",'様式 A-1'!$AL$1)</f>
        <v/>
      </c>
      <c r="B18" s="52"/>
      <c r="C18" s="53" t="str">
        <f t="shared" si="4"/>
        <v/>
      </c>
      <c r="D18" s="53" t="str">
        <f t="shared" si="3"/>
        <v/>
      </c>
      <c r="E18" s="24">
        <f>'様式 A-1'!$D$7</f>
        <v>0</v>
      </c>
      <c r="F18" s="24" t="e">
        <f>'様式 WA-1（集計作業用）'!$D$6</f>
        <v>#N/A</v>
      </c>
      <c r="G18" s="157"/>
      <c r="H18" s="19"/>
      <c r="I18" s="52" t="s">
        <v>103</v>
      </c>
      <c r="J18" s="35"/>
      <c r="K18" s="36"/>
      <c r="L18" s="35"/>
      <c r="M18" s="36"/>
      <c r="N18" s="19" t="s">
        <v>29</v>
      </c>
      <c r="O18" s="52"/>
      <c r="P18" s="191"/>
      <c r="Q18" s="19"/>
      <c r="R18" s="19"/>
      <c r="S18" s="19"/>
      <c r="T18" s="25"/>
      <c r="U18" s="19"/>
      <c r="V18" s="19"/>
      <c r="W18" s="18"/>
      <c r="X18" s="19" t="str">
        <f>IF(W18="","",DATEDIF(W18,'様式 A-1'!$G$2,"Y"))</f>
        <v/>
      </c>
      <c r="Y18" s="19" t="str">
        <f t="shared" si="5"/>
        <v/>
      </c>
      <c r="Z18" s="19" t="str">
        <f t="shared" si="6"/>
        <v/>
      </c>
      <c r="AA18" s="423"/>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236"/>
      <c r="AZ18" s="19">
        <f t="shared" si="0"/>
        <v>0</v>
      </c>
      <c r="BA18" s="54">
        <f t="shared" si="1"/>
        <v>0</v>
      </c>
      <c r="BB18" s="54">
        <f t="shared" si="2"/>
        <v>0</v>
      </c>
    </row>
    <row r="19" spans="1:54" ht="24" customHeight="1">
      <c r="A19" s="19" t="str">
        <f>IF('様式 A-1'!$AL$1="","",'様式 A-1'!$AL$1)</f>
        <v/>
      </c>
      <c r="B19" s="52"/>
      <c r="C19" s="53" t="str">
        <f t="shared" si="4"/>
        <v/>
      </c>
      <c r="D19" s="53" t="str">
        <f t="shared" si="3"/>
        <v/>
      </c>
      <c r="E19" s="24">
        <f>'様式 A-1'!$D$7</f>
        <v>0</v>
      </c>
      <c r="F19" s="24" t="e">
        <f>'様式 WA-1（集計作業用）'!$D$6</f>
        <v>#N/A</v>
      </c>
      <c r="G19" s="157"/>
      <c r="H19" s="19"/>
      <c r="I19" s="52" t="s">
        <v>104</v>
      </c>
      <c r="J19" s="35"/>
      <c r="K19" s="36"/>
      <c r="L19" s="35"/>
      <c r="M19" s="36"/>
      <c r="N19" s="19" t="s">
        <v>29</v>
      </c>
      <c r="O19" s="52"/>
      <c r="P19" s="191"/>
      <c r="Q19" s="19"/>
      <c r="R19" s="19"/>
      <c r="S19" s="19"/>
      <c r="T19" s="25"/>
      <c r="U19" s="19"/>
      <c r="V19" s="19"/>
      <c r="W19" s="18"/>
      <c r="X19" s="19" t="str">
        <f>IF(W19="","",DATEDIF(W19,'様式 A-1'!$G$2,"Y"))</f>
        <v/>
      </c>
      <c r="Y19" s="19" t="str">
        <f t="shared" si="5"/>
        <v/>
      </c>
      <c r="Z19" s="19" t="str">
        <f t="shared" si="6"/>
        <v/>
      </c>
      <c r="AA19" s="423"/>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236"/>
      <c r="AZ19" s="19">
        <f t="shared" si="0"/>
        <v>0</v>
      </c>
      <c r="BA19" s="54">
        <f t="shared" si="1"/>
        <v>0</v>
      </c>
      <c r="BB19" s="54">
        <f t="shared" si="2"/>
        <v>0</v>
      </c>
    </row>
    <row r="20" spans="1:54" ht="24" customHeight="1">
      <c r="A20" s="19" t="str">
        <f>IF('様式 A-1'!$AL$1="","",'様式 A-1'!$AL$1)</f>
        <v/>
      </c>
      <c r="B20" s="52"/>
      <c r="C20" s="53" t="str">
        <f t="shared" si="4"/>
        <v/>
      </c>
      <c r="D20" s="53" t="str">
        <f t="shared" si="3"/>
        <v/>
      </c>
      <c r="E20" s="24">
        <f>'様式 A-1'!$D$7</f>
        <v>0</v>
      </c>
      <c r="F20" s="24" t="e">
        <f>'様式 WA-1（集計作業用）'!$D$6</f>
        <v>#N/A</v>
      </c>
      <c r="G20" s="157"/>
      <c r="H20" s="19"/>
      <c r="I20" s="52" t="s">
        <v>105</v>
      </c>
      <c r="J20" s="35"/>
      <c r="K20" s="36"/>
      <c r="L20" s="35"/>
      <c r="M20" s="36"/>
      <c r="N20" s="19" t="s">
        <v>29</v>
      </c>
      <c r="O20" s="52"/>
      <c r="P20" s="191"/>
      <c r="Q20" s="19"/>
      <c r="R20" s="19"/>
      <c r="S20" s="19"/>
      <c r="T20" s="25"/>
      <c r="U20" s="19"/>
      <c r="V20" s="19"/>
      <c r="W20" s="18"/>
      <c r="X20" s="19" t="str">
        <f>IF(W20="","",DATEDIF(W20,'様式 A-1'!$G$2,"Y"))</f>
        <v/>
      </c>
      <c r="Y20" s="19" t="str">
        <f t="shared" si="5"/>
        <v/>
      </c>
      <c r="Z20" s="19" t="str">
        <f t="shared" si="6"/>
        <v/>
      </c>
      <c r="AA20" s="423"/>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236"/>
      <c r="AZ20" s="19">
        <f t="shared" si="0"/>
        <v>0</v>
      </c>
      <c r="BA20" s="54">
        <f t="shared" si="1"/>
        <v>0</v>
      </c>
      <c r="BB20" s="54">
        <f t="shared" si="2"/>
        <v>0</v>
      </c>
    </row>
    <row r="21" spans="1:54" ht="24" customHeight="1">
      <c r="A21" s="19" t="str">
        <f>IF('様式 A-1'!$AL$1="","",'様式 A-1'!$AL$1)</f>
        <v/>
      </c>
      <c r="B21" s="52"/>
      <c r="C21" s="53" t="str">
        <f t="shared" si="4"/>
        <v/>
      </c>
      <c r="D21" s="53" t="str">
        <f t="shared" si="3"/>
        <v/>
      </c>
      <c r="E21" s="24">
        <f>'様式 A-1'!$D$7</f>
        <v>0</v>
      </c>
      <c r="F21" s="24" t="e">
        <f>'様式 WA-1（集計作業用）'!$D$6</f>
        <v>#N/A</v>
      </c>
      <c r="G21" s="157"/>
      <c r="H21" s="19"/>
      <c r="I21" s="52" t="s">
        <v>106</v>
      </c>
      <c r="J21" s="35"/>
      <c r="K21" s="36"/>
      <c r="L21" s="35"/>
      <c r="M21" s="36"/>
      <c r="N21" s="19" t="s">
        <v>29</v>
      </c>
      <c r="O21" s="52"/>
      <c r="P21" s="191"/>
      <c r="Q21" s="19"/>
      <c r="R21" s="19"/>
      <c r="S21" s="19"/>
      <c r="T21" s="25"/>
      <c r="U21" s="19"/>
      <c r="V21" s="19"/>
      <c r="W21" s="18"/>
      <c r="X21" s="19" t="str">
        <f>IF(W21="","",DATEDIF(W21,'様式 A-1'!$G$2,"Y"))</f>
        <v/>
      </c>
      <c r="Y21" s="19" t="str">
        <f t="shared" si="5"/>
        <v/>
      </c>
      <c r="Z21" s="19" t="str">
        <f t="shared" si="6"/>
        <v/>
      </c>
      <c r="AA21" s="423"/>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236"/>
      <c r="AZ21" s="19">
        <f t="shared" si="0"/>
        <v>0</v>
      </c>
      <c r="BA21" s="54">
        <f t="shared" si="1"/>
        <v>0</v>
      </c>
      <c r="BB21" s="54">
        <f t="shared" si="2"/>
        <v>0</v>
      </c>
    </row>
    <row r="22" spans="1:54" ht="24" customHeight="1">
      <c r="A22" s="19" t="str">
        <f>IF('様式 A-1'!$AL$1="","",'様式 A-1'!$AL$1)</f>
        <v/>
      </c>
      <c r="B22" s="52"/>
      <c r="C22" s="53" t="str">
        <f t="shared" si="4"/>
        <v/>
      </c>
      <c r="D22" s="53" t="str">
        <f t="shared" si="3"/>
        <v/>
      </c>
      <c r="E22" s="24">
        <f>'様式 A-1'!$D$7</f>
        <v>0</v>
      </c>
      <c r="F22" s="24" t="e">
        <f>'様式 WA-1（集計作業用）'!$D$6</f>
        <v>#N/A</v>
      </c>
      <c r="G22" s="157"/>
      <c r="H22" s="19"/>
      <c r="I22" s="52" t="s">
        <v>107</v>
      </c>
      <c r="J22" s="35"/>
      <c r="K22" s="36"/>
      <c r="L22" s="35"/>
      <c r="M22" s="36"/>
      <c r="N22" s="19" t="s">
        <v>29</v>
      </c>
      <c r="O22" s="52"/>
      <c r="P22" s="191"/>
      <c r="Q22" s="19"/>
      <c r="R22" s="19"/>
      <c r="S22" s="19"/>
      <c r="T22" s="25"/>
      <c r="U22" s="19"/>
      <c r="V22" s="19"/>
      <c r="W22" s="18"/>
      <c r="X22" s="19" t="str">
        <f>IF(W22="","",DATEDIF(W22,'様式 A-1'!$G$2,"Y"))</f>
        <v/>
      </c>
      <c r="Y22" s="19" t="str">
        <f t="shared" si="5"/>
        <v/>
      </c>
      <c r="Z22" s="19" t="str">
        <f t="shared" si="6"/>
        <v/>
      </c>
      <c r="AA22" s="423"/>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236"/>
      <c r="AZ22" s="19">
        <f t="shared" si="0"/>
        <v>0</v>
      </c>
      <c r="BA22" s="54">
        <f t="shared" si="1"/>
        <v>0</v>
      </c>
      <c r="BB22" s="54">
        <f t="shared" si="2"/>
        <v>0</v>
      </c>
    </row>
    <row r="23" spans="1:54" ht="24" customHeight="1">
      <c r="A23" s="19" t="str">
        <f>IF('様式 A-1'!$AL$1="","",'様式 A-1'!$AL$1)</f>
        <v/>
      </c>
      <c r="B23" s="52"/>
      <c r="C23" s="53" t="str">
        <f t="shared" si="4"/>
        <v/>
      </c>
      <c r="D23" s="53" t="str">
        <f t="shared" si="3"/>
        <v/>
      </c>
      <c r="E23" s="24">
        <f>'様式 A-1'!$D$7</f>
        <v>0</v>
      </c>
      <c r="F23" s="24" t="e">
        <f>'様式 WA-1（集計作業用）'!$D$6</f>
        <v>#N/A</v>
      </c>
      <c r="G23" s="157"/>
      <c r="H23" s="19"/>
      <c r="I23" s="52" t="s">
        <v>108</v>
      </c>
      <c r="J23" s="35"/>
      <c r="K23" s="36"/>
      <c r="L23" s="35"/>
      <c r="M23" s="36"/>
      <c r="N23" s="19" t="s">
        <v>29</v>
      </c>
      <c r="O23" s="52"/>
      <c r="P23" s="191"/>
      <c r="Q23" s="19"/>
      <c r="R23" s="19"/>
      <c r="S23" s="19"/>
      <c r="T23" s="25"/>
      <c r="U23" s="19"/>
      <c r="V23" s="19"/>
      <c r="W23" s="18"/>
      <c r="X23" s="19" t="str">
        <f>IF(W23="","",DATEDIF(W23,'様式 A-1'!$G$2,"Y"))</f>
        <v/>
      </c>
      <c r="Y23" s="19" t="str">
        <f t="shared" si="5"/>
        <v/>
      </c>
      <c r="Z23" s="19" t="str">
        <f t="shared" si="6"/>
        <v/>
      </c>
      <c r="AA23" s="423"/>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236"/>
      <c r="AZ23" s="19">
        <f t="shared" si="0"/>
        <v>0</v>
      </c>
      <c r="BA23" s="54">
        <f t="shared" si="1"/>
        <v>0</v>
      </c>
      <c r="BB23" s="54">
        <f t="shared" si="2"/>
        <v>0</v>
      </c>
    </row>
    <row r="24" spans="1:54" ht="24" customHeight="1">
      <c r="A24" s="19" t="str">
        <f>IF('様式 A-1'!$AL$1="","",'様式 A-1'!$AL$1)</f>
        <v/>
      </c>
      <c r="B24" s="52"/>
      <c r="C24" s="53" t="str">
        <f t="shared" si="4"/>
        <v/>
      </c>
      <c r="D24" s="53" t="str">
        <f t="shared" si="3"/>
        <v/>
      </c>
      <c r="E24" s="24">
        <f>'様式 A-1'!$D$7</f>
        <v>0</v>
      </c>
      <c r="F24" s="24" t="e">
        <f>'様式 WA-1（集計作業用）'!$D$6</f>
        <v>#N/A</v>
      </c>
      <c r="G24" s="157"/>
      <c r="H24" s="19"/>
      <c r="I24" s="52" t="s">
        <v>109</v>
      </c>
      <c r="J24" s="35"/>
      <c r="K24" s="36"/>
      <c r="L24" s="35"/>
      <c r="M24" s="36"/>
      <c r="N24" s="19" t="s">
        <v>29</v>
      </c>
      <c r="O24" s="52"/>
      <c r="P24" s="191"/>
      <c r="Q24" s="19"/>
      <c r="R24" s="19"/>
      <c r="S24" s="19"/>
      <c r="T24" s="25"/>
      <c r="U24" s="19"/>
      <c r="V24" s="19"/>
      <c r="W24" s="18"/>
      <c r="X24" s="19" t="str">
        <f>IF(W24="","",DATEDIF(W24,'様式 A-1'!$G$2,"Y"))</f>
        <v/>
      </c>
      <c r="Y24" s="19" t="str">
        <f t="shared" si="5"/>
        <v/>
      </c>
      <c r="Z24" s="19" t="str">
        <f t="shared" si="6"/>
        <v/>
      </c>
      <c r="AA24" s="423"/>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236"/>
      <c r="AZ24" s="19">
        <f t="shared" si="0"/>
        <v>0</v>
      </c>
      <c r="BA24" s="54">
        <f t="shared" si="1"/>
        <v>0</v>
      </c>
      <c r="BB24" s="54">
        <f t="shared" si="2"/>
        <v>0</v>
      </c>
    </row>
    <row r="25" spans="1:54" ht="24" customHeight="1">
      <c r="A25" s="19" t="str">
        <f>IF('様式 A-1'!$AL$1="","",'様式 A-1'!$AL$1)</f>
        <v/>
      </c>
      <c r="B25" s="52"/>
      <c r="C25" s="53" t="str">
        <f t="shared" si="4"/>
        <v/>
      </c>
      <c r="D25" s="53" t="str">
        <f t="shared" si="3"/>
        <v/>
      </c>
      <c r="E25" s="24">
        <f>'様式 A-1'!$D$7</f>
        <v>0</v>
      </c>
      <c r="F25" s="24" t="e">
        <f>'様式 WA-1（集計作業用）'!$D$6</f>
        <v>#N/A</v>
      </c>
      <c r="G25" s="157"/>
      <c r="H25" s="19"/>
      <c r="I25" s="52" t="s">
        <v>110</v>
      </c>
      <c r="J25" s="35"/>
      <c r="K25" s="36"/>
      <c r="L25" s="35"/>
      <c r="M25" s="36"/>
      <c r="N25" s="19" t="s">
        <v>29</v>
      </c>
      <c r="O25" s="52"/>
      <c r="P25" s="191"/>
      <c r="Q25" s="19"/>
      <c r="R25" s="19"/>
      <c r="S25" s="19"/>
      <c r="T25" s="25"/>
      <c r="U25" s="19"/>
      <c r="V25" s="19"/>
      <c r="W25" s="18"/>
      <c r="X25" s="19" t="str">
        <f>IF(W25="","",DATEDIF(W25,'様式 A-1'!$G$2,"Y"))</f>
        <v/>
      </c>
      <c r="Y25" s="19" t="str">
        <f t="shared" si="5"/>
        <v/>
      </c>
      <c r="Z25" s="19" t="str">
        <f t="shared" si="6"/>
        <v/>
      </c>
      <c r="AA25" s="423"/>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236"/>
      <c r="AZ25" s="19">
        <f t="shared" si="0"/>
        <v>0</v>
      </c>
      <c r="BA25" s="54">
        <f t="shared" si="1"/>
        <v>0</v>
      </c>
      <c r="BB25" s="54">
        <f t="shared" si="2"/>
        <v>0</v>
      </c>
    </row>
    <row r="26" spans="1:54" ht="24" customHeight="1">
      <c r="A26" s="19" t="str">
        <f>IF('様式 A-1'!$AL$1="","",'様式 A-1'!$AL$1)</f>
        <v/>
      </c>
      <c r="B26" s="52"/>
      <c r="C26" s="53" t="str">
        <f t="shared" si="4"/>
        <v/>
      </c>
      <c r="D26" s="53" t="str">
        <f t="shared" si="3"/>
        <v/>
      </c>
      <c r="E26" s="24">
        <f>'様式 A-1'!$D$7</f>
        <v>0</v>
      </c>
      <c r="F26" s="24" t="e">
        <f>'様式 WA-1（集計作業用）'!$D$6</f>
        <v>#N/A</v>
      </c>
      <c r="G26" s="157"/>
      <c r="H26" s="19"/>
      <c r="I26" s="52" t="s">
        <v>111</v>
      </c>
      <c r="J26" s="35"/>
      <c r="K26" s="36"/>
      <c r="L26" s="35"/>
      <c r="M26" s="36"/>
      <c r="N26" s="19" t="s">
        <v>29</v>
      </c>
      <c r="O26" s="52"/>
      <c r="P26" s="191"/>
      <c r="Q26" s="19"/>
      <c r="R26" s="19"/>
      <c r="S26" s="19"/>
      <c r="T26" s="25"/>
      <c r="U26" s="19"/>
      <c r="V26" s="19"/>
      <c r="W26" s="18"/>
      <c r="X26" s="19" t="str">
        <f>IF(W26="","",DATEDIF(W26,'様式 A-1'!$G$2,"Y"))</f>
        <v/>
      </c>
      <c r="Y26" s="19" t="str">
        <f t="shared" si="5"/>
        <v/>
      </c>
      <c r="Z26" s="19" t="str">
        <f t="shared" si="6"/>
        <v/>
      </c>
      <c r="AA26" s="423"/>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236"/>
      <c r="AZ26" s="19">
        <f t="shared" si="0"/>
        <v>0</v>
      </c>
      <c r="BA26" s="54">
        <f t="shared" si="1"/>
        <v>0</v>
      </c>
      <c r="BB26" s="54">
        <f t="shared" si="2"/>
        <v>0</v>
      </c>
    </row>
    <row r="27" spans="1:54" ht="24" customHeight="1">
      <c r="A27" s="19" t="str">
        <f>IF('様式 A-1'!$AL$1="","",'様式 A-1'!$AL$1)</f>
        <v/>
      </c>
      <c r="B27" s="52"/>
      <c r="C27" s="53" t="str">
        <f t="shared" si="4"/>
        <v/>
      </c>
      <c r="D27" s="53" t="str">
        <f t="shared" si="3"/>
        <v/>
      </c>
      <c r="E27" s="24">
        <f>'様式 A-1'!$D$7</f>
        <v>0</v>
      </c>
      <c r="F27" s="24" t="e">
        <f>'様式 WA-1（集計作業用）'!$D$6</f>
        <v>#N/A</v>
      </c>
      <c r="G27" s="157"/>
      <c r="H27" s="19"/>
      <c r="I27" s="52" t="s">
        <v>112</v>
      </c>
      <c r="J27" s="35"/>
      <c r="K27" s="36"/>
      <c r="L27" s="35"/>
      <c r="M27" s="36"/>
      <c r="N27" s="19" t="s">
        <v>29</v>
      </c>
      <c r="O27" s="52"/>
      <c r="P27" s="191"/>
      <c r="Q27" s="19"/>
      <c r="R27" s="19"/>
      <c r="S27" s="19"/>
      <c r="T27" s="25"/>
      <c r="U27" s="19"/>
      <c r="V27" s="19"/>
      <c r="W27" s="18"/>
      <c r="X27" s="19" t="str">
        <f>IF(W27="","",DATEDIF(W27,'様式 A-1'!$G$2,"Y"))</f>
        <v/>
      </c>
      <c r="Y27" s="19" t="str">
        <f t="shared" si="5"/>
        <v/>
      </c>
      <c r="Z27" s="19" t="str">
        <f t="shared" si="6"/>
        <v/>
      </c>
      <c r="AA27" s="423"/>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236"/>
      <c r="AZ27" s="19">
        <f t="shared" si="0"/>
        <v>0</v>
      </c>
      <c r="BA27" s="54">
        <f t="shared" si="1"/>
        <v>0</v>
      </c>
      <c r="BB27" s="54">
        <f t="shared" si="2"/>
        <v>0</v>
      </c>
    </row>
    <row r="28" spans="1:54" ht="24" customHeight="1">
      <c r="A28" s="19" t="str">
        <f>IF('様式 A-1'!$AL$1="","",'様式 A-1'!$AL$1)</f>
        <v/>
      </c>
      <c r="B28" s="52"/>
      <c r="C28" s="53" t="str">
        <f t="shared" si="4"/>
        <v/>
      </c>
      <c r="D28" s="53" t="str">
        <f t="shared" si="3"/>
        <v/>
      </c>
      <c r="E28" s="24">
        <f>'様式 A-1'!$D$7</f>
        <v>0</v>
      </c>
      <c r="F28" s="24" t="e">
        <f>'様式 WA-1（集計作業用）'!$D$6</f>
        <v>#N/A</v>
      </c>
      <c r="G28" s="157"/>
      <c r="H28" s="19"/>
      <c r="I28" s="52" t="s">
        <v>113</v>
      </c>
      <c r="J28" s="35"/>
      <c r="K28" s="36"/>
      <c r="L28" s="35"/>
      <c r="M28" s="36"/>
      <c r="N28" s="19" t="s">
        <v>29</v>
      </c>
      <c r="O28" s="52"/>
      <c r="P28" s="191"/>
      <c r="Q28" s="19"/>
      <c r="R28" s="19"/>
      <c r="S28" s="19"/>
      <c r="T28" s="25"/>
      <c r="U28" s="19"/>
      <c r="V28" s="19"/>
      <c r="W28" s="18"/>
      <c r="X28" s="19" t="str">
        <f>IF(W28="","",DATEDIF(W28,'様式 A-1'!$G$2,"Y"))</f>
        <v/>
      </c>
      <c r="Y28" s="19" t="str">
        <f t="shared" si="5"/>
        <v/>
      </c>
      <c r="Z28" s="19" t="str">
        <f t="shared" si="6"/>
        <v/>
      </c>
      <c r="AA28" s="423"/>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236"/>
      <c r="AZ28" s="19">
        <f t="shared" si="0"/>
        <v>0</v>
      </c>
      <c r="BA28" s="54">
        <f t="shared" si="1"/>
        <v>0</v>
      </c>
      <c r="BB28" s="54">
        <f t="shared" si="2"/>
        <v>0</v>
      </c>
    </row>
    <row r="29" spans="1:54" ht="24" customHeight="1">
      <c r="A29" s="19" t="str">
        <f>IF('様式 A-1'!$AL$1="","",'様式 A-1'!$AL$1)</f>
        <v/>
      </c>
      <c r="B29" s="52"/>
      <c r="C29" s="53" t="str">
        <f t="shared" si="4"/>
        <v/>
      </c>
      <c r="D29" s="53" t="str">
        <f t="shared" si="3"/>
        <v/>
      </c>
      <c r="E29" s="24">
        <f>'様式 A-1'!$D$7</f>
        <v>0</v>
      </c>
      <c r="F29" s="24" t="e">
        <f>'様式 WA-1（集計作業用）'!$D$6</f>
        <v>#N/A</v>
      </c>
      <c r="G29" s="157"/>
      <c r="H29" s="19"/>
      <c r="I29" s="52" t="s">
        <v>114</v>
      </c>
      <c r="J29" s="35"/>
      <c r="K29" s="36"/>
      <c r="L29" s="35"/>
      <c r="M29" s="36"/>
      <c r="N29" s="19" t="s">
        <v>29</v>
      </c>
      <c r="O29" s="52"/>
      <c r="P29" s="191"/>
      <c r="Q29" s="19"/>
      <c r="R29" s="19"/>
      <c r="S29" s="19"/>
      <c r="T29" s="25"/>
      <c r="U29" s="19"/>
      <c r="V29" s="19"/>
      <c r="W29" s="18"/>
      <c r="X29" s="19" t="str">
        <f>IF(W29="","",DATEDIF(W29,'様式 A-1'!$G$2,"Y"))</f>
        <v/>
      </c>
      <c r="Y29" s="19" t="str">
        <f t="shared" si="5"/>
        <v/>
      </c>
      <c r="Z29" s="19" t="str">
        <f t="shared" si="6"/>
        <v/>
      </c>
      <c r="AA29" s="423"/>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236"/>
      <c r="AZ29" s="19">
        <f t="shared" si="0"/>
        <v>0</v>
      </c>
      <c r="BA29" s="54">
        <f t="shared" si="1"/>
        <v>0</v>
      </c>
      <c r="BB29" s="54">
        <f t="shared" si="2"/>
        <v>0</v>
      </c>
    </row>
    <row r="30" spans="1:54" ht="24" customHeight="1">
      <c r="A30" s="19" t="str">
        <f>IF('様式 A-1'!$AL$1="","",'様式 A-1'!$AL$1)</f>
        <v/>
      </c>
      <c r="B30" s="52"/>
      <c r="C30" s="53" t="str">
        <f t="shared" si="4"/>
        <v/>
      </c>
      <c r="D30" s="53" t="str">
        <f t="shared" si="3"/>
        <v/>
      </c>
      <c r="E30" s="24">
        <f>'様式 A-1'!$D$7</f>
        <v>0</v>
      </c>
      <c r="F30" s="24" t="e">
        <f>'様式 WA-1（集計作業用）'!$D$6</f>
        <v>#N/A</v>
      </c>
      <c r="G30" s="157"/>
      <c r="H30" s="19"/>
      <c r="I30" s="52" t="s">
        <v>115</v>
      </c>
      <c r="J30" s="35"/>
      <c r="K30" s="36"/>
      <c r="L30" s="35"/>
      <c r="M30" s="36"/>
      <c r="N30" s="19" t="s">
        <v>29</v>
      </c>
      <c r="O30" s="52"/>
      <c r="P30" s="191"/>
      <c r="Q30" s="19"/>
      <c r="R30" s="19"/>
      <c r="S30" s="19"/>
      <c r="T30" s="25"/>
      <c r="U30" s="19"/>
      <c r="V30" s="19"/>
      <c r="W30" s="18"/>
      <c r="X30" s="19" t="str">
        <f>IF(W30="","",DATEDIF(W30,'様式 A-1'!$G$2,"Y"))</f>
        <v/>
      </c>
      <c r="Y30" s="19" t="str">
        <f t="shared" si="5"/>
        <v/>
      </c>
      <c r="Z30" s="19" t="str">
        <f t="shared" si="6"/>
        <v/>
      </c>
      <c r="AA30" s="423"/>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236"/>
      <c r="AZ30" s="19">
        <f t="shared" si="0"/>
        <v>0</v>
      </c>
      <c r="BA30" s="54">
        <f t="shared" si="1"/>
        <v>0</v>
      </c>
      <c r="BB30" s="54">
        <f t="shared" si="2"/>
        <v>0</v>
      </c>
    </row>
    <row r="31" spans="1:54" ht="24" customHeight="1">
      <c r="A31" s="19" t="str">
        <f>IF('様式 A-1'!$AL$1="","",'様式 A-1'!$AL$1)</f>
        <v/>
      </c>
      <c r="B31" s="52"/>
      <c r="C31" s="53" t="str">
        <f t="shared" si="4"/>
        <v/>
      </c>
      <c r="D31" s="53" t="str">
        <f t="shared" si="3"/>
        <v/>
      </c>
      <c r="E31" s="24">
        <f>'様式 A-1'!$D$7</f>
        <v>0</v>
      </c>
      <c r="F31" s="24" t="e">
        <f>'様式 WA-1（集計作業用）'!$D$6</f>
        <v>#N/A</v>
      </c>
      <c r="G31" s="157"/>
      <c r="H31" s="19"/>
      <c r="I31" s="52" t="s">
        <v>116</v>
      </c>
      <c r="J31" s="35"/>
      <c r="K31" s="36"/>
      <c r="L31" s="35"/>
      <c r="M31" s="36"/>
      <c r="N31" s="19" t="s">
        <v>29</v>
      </c>
      <c r="O31" s="52"/>
      <c r="P31" s="191"/>
      <c r="Q31" s="19"/>
      <c r="R31" s="19"/>
      <c r="S31" s="19"/>
      <c r="T31" s="25"/>
      <c r="U31" s="19"/>
      <c r="V31" s="19"/>
      <c r="W31" s="18"/>
      <c r="X31" s="19" t="str">
        <f>IF(W31="","",DATEDIF(W31,'様式 A-1'!$G$2,"Y"))</f>
        <v/>
      </c>
      <c r="Y31" s="19" t="str">
        <f t="shared" si="5"/>
        <v/>
      </c>
      <c r="Z31" s="19" t="str">
        <f t="shared" si="6"/>
        <v/>
      </c>
      <c r="AA31" s="423"/>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236"/>
      <c r="AZ31" s="19">
        <f t="shared" si="0"/>
        <v>0</v>
      </c>
      <c r="BA31" s="54">
        <f t="shared" si="1"/>
        <v>0</v>
      </c>
      <c r="BB31" s="54">
        <f t="shared" si="2"/>
        <v>0</v>
      </c>
    </row>
    <row r="32" spans="1:54" ht="24" customHeight="1">
      <c r="A32" s="19" t="str">
        <f>IF('様式 A-1'!$AL$1="","",'様式 A-1'!$AL$1)</f>
        <v/>
      </c>
      <c r="B32" s="52"/>
      <c r="C32" s="53" t="str">
        <f t="shared" si="4"/>
        <v/>
      </c>
      <c r="D32" s="53" t="str">
        <f t="shared" si="3"/>
        <v/>
      </c>
      <c r="E32" s="24">
        <f>'様式 A-1'!$D$7</f>
        <v>0</v>
      </c>
      <c r="F32" s="24" t="e">
        <f>'様式 WA-1（集計作業用）'!$D$6</f>
        <v>#N/A</v>
      </c>
      <c r="G32" s="157"/>
      <c r="H32" s="19"/>
      <c r="I32" s="52" t="s">
        <v>117</v>
      </c>
      <c r="J32" s="35"/>
      <c r="K32" s="36"/>
      <c r="L32" s="35"/>
      <c r="M32" s="36"/>
      <c r="N32" s="19" t="s">
        <v>29</v>
      </c>
      <c r="O32" s="52"/>
      <c r="P32" s="191"/>
      <c r="Q32" s="19"/>
      <c r="R32" s="19"/>
      <c r="S32" s="19"/>
      <c r="T32" s="25"/>
      <c r="U32" s="19"/>
      <c r="V32" s="19"/>
      <c r="W32" s="18"/>
      <c r="X32" s="19" t="str">
        <f>IF(W32="","",DATEDIF(W32,'様式 A-1'!$G$2,"Y"))</f>
        <v/>
      </c>
      <c r="Y32" s="19" t="str">
        <f t="shared" si="5"/>
        <v/>
      </c>
      <c r="Z32" s="19" t="str">
        <f t="shared" si="6"/>
        <v/>
      </c>
      <c r="AA32" s="423"/>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236"/>
      <c r="AZ32" s="19">
        <f t="shared" si="0"/>
        <v>0</v>
      </c>
      <c r="BA32" s="54">
        <f t="shared" si="1"/>
        <v>0</v>
      </c>
      <c r="BB32" s="54">
        <f t="shared" si="2"/>
        <v>0</v>
      </c>
    </row>
    <row r="33" spans="1:54" ht="24" customHeight="1">
      <c r="A33" s="19" t="str">
        <f>IF('様式 A-1'!$AL$1="","",'様式 A-1'!$AL$1)</f>
        <v/>
      </c>
      <c r="B33" s="52"/>
      <c r="C33" s="53" t="str">
        <f t="shared" si="4"/>
        <v/>
      </c>
      <c r="D33" s="53" t="str">
        <f t="shared" si="3"/>
        <v/>
      </c>
      <c r="E33" s="24">
        <f>'様式 A-1'!$D$7</f>
        <v>0</v>
      </c>
      <c r="F33" s="24" t="e">
        <f>'様式 WA-1（集計作業用）'!$D$6</f>
        <v>#N/A</v>
      </c>
      <c r="G33" s="157"/>
      <c r="H33" s="19"/>
      <c r="I33" s="52" t="s">
        <v>118</v>
      </c>
      <c r="J33" s="35"/>
      <c r="K33" s="36"/>
      <c r="L33" s="35"/>
      <c r="M33" s="36"/>
      <c r="N33" s="19" t="s">
        <v>29</v>
      </c>
      <c r="O33" s="52"/>
      <c r="P33" s="191"/>
      <c r="Q33" s="19"/>
      <c r="R33" s="19"/>
      <c r="S33" s="19"/>
      <c r="T33" s="25"/>
      <c r="U33" s="19"/>
      <c r="V33" s="19"/>
      <c r="W33" s="18"/>
      <c r="X33" s="19" t="str">
        <f>IF(W33="","",DATEDIF(W33,'様式 A-1'!$G$2,"Y"))</f>
        <v/>
      </c>
      <c r="Y33" s="19" t="str">
        <f t="shared" si="5"/>
        <v/>
      </c>
      <c r="Z33" s="19" t="str">
        <f t="shared" si="6"/>
        <v/>
      </c>
      <c r="AA33" s="423"/>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236"/>
      <c r="AZ33" s="19">
        <f t="shared" si="0"/>
        <v>0</v>
      </c>
      <c r="BA33" s="54">
        <f t="shared" si="1"/>
        <v>0</v>
      </c>
      <c r="BB33" s="54">
        <f t="shared" si="2"/>
        <v>0</v>
      </c>
    </row>
    <row r="34" spans="1:54" ht="24" customHeight="1">
      <c r="A34" s="19" t="str">
        <f>IF('様式 A-1'!$AL$1="","",'様式 A-1'!$AL$1)</f>
        <v/>
      </c>
      <c r="B34" s="52"/>
      <c r="C34" s="53" t="str">
        <f t="shared" si="4"/>
        <v/>
      </c>
      <c r="D34" s="53" t="str">
        <f t="shared" si="3"/>
        <v/>
      </c>
      <c r="E34" s="24">
        <f>'様式 A-1'!$D$7</f>
        <v>0</v>
      </c>
      <c r="F34" s="24" t="e">
        <f>'様式 WA-1（集計作業用）'!$D$6</f>
        <v>#N/A</v>
      </c>
      <c r="G34" s="157"/>
      <c r="H34" s="19"/>
      <c r="I34" s="52" t="s">
        <v>119</v>
      </c>
      <c r="J34" s="35"/>
      <c r="K34" s="36"/>
      <c r="L34" s="35"/>
      <c r="M34" s="36"/>
      <c r="N34" s="19" t="s">
        <v>29</v>
      </c>
      <c r="O34" s="52"/>
      <c r="P34" s="191"/>
      <c r="Q34" s="19"/>
      <c r="R34" s="19"/>
      <c r="S34" s="19"/>
      <c r="T34" s="25"/>
      <c r="U34" s="19"/>
      <c r="V34" s="19"/>
      <c r="W34" s="18"/>
      <c r="X34" s="19" t="str">
        <f>IF(W34="","",DATEDIF(W34,'様式 A-1'!$G$2,"Y"))</f>
        <v/>
      </c>
      <c r="Y34" s="19" t="str">
        <f t="shared" si="5"/>
        <v/>
      </c>
      <c r="Z34" s="19" t="str">
        <f t="shared" si="6"/>
        <v/>
      </c>
      <c r="AA34" s="423"/>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236"/>
      <c r="AZ34" s="19">
        <f t="shared" si="0"/>
        <v>0</v>
      </c>
      <c r="BA34" s="54">
        <f t="shared" si="1"/>
        <v>0</v>
      </c>
      <c r="BB34" s="54">
        <f t="shared" si="2"/>
        <v>0</v>
      </c>
    </row>
    <row r="35" spans="1:54" ht="24" customHeight="1">
      <c r="A35" s="19" t="str">
        <f>IF('様式 A-1'!$AL$1="","",'様式 A-1'!$AL$1)</f>
        <v/>
      </c>
      <c r="B35" s="52"/>
      <c r="C35" s="53" t="str">
        <f t="shared" si="4"/>
        <v/>
      </c>
      <c r="D35" s="53" t="str">
        <f t="shared" si="3"/>
        <v/>
      </c>
      <c r="E35" s="24">
        <f>'様式 A-1'!$D$7</f>
        <v>0</v>
      </c>
      <c r="F35" s="24" t="e">
        <f>'様式 WA-1（集計作業用）'!$D$6</f>
        <v>#N/A</v>
      </c>
      <c r="G35" s="157"/>
      <c r="H35" s="19"/>
      <c r="I35" s="52" t="s">
        <v>120</v>
      </c>
      <c r="J35" s="35"/>
      <c r="K35" s="36"/>
      <c r="L35" s="35"/>
      <c r="M35" s="36"/>
      <c r="N35" s="19" t="s">
        <v>29</v>
      </c>
      <c r="O35" s="52"/>
      <c r="P35" s="191"/>
      <c r="Q35" s="19"/>
      <c r="R35" s="19"/>
      <c r="S35" s="19"/>
      <c r="T35" s="25"/>
      <c r="U35" s="19"/>
      <c r="V35" s="19"/>
      <c r="W35" s="18"/>
      <c r="X35" s="19" t="str">
        <f>IF(W35="","",DATEDIF(W35,'様式 A-1'!$G$2,"Y"))</f>
        <v/>
      </c>
      <c r="Y35" s="19" t="str">
        <f t="shared" si="5"/>
        <v/>
      </c>
      <c r="Z35" s="19" t="str">
        <f t="shared" si="6"/>
        <v/>
      </c>
      <c r="AA35" s="423"/>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236"/>
      <c r="AZ35" s="19">
        <f t="shared" si="0"/>
        <v>0</v>
      </c>
      <c r="BA35" s="54">
        <f t="shared" si="1"/>
        <v>0</v>
      </c>
      <c r="BB35" s="54">
        <f t="shared" si="2"/>
        <v>0</v>
      </c>
    </row>
    <row r="36" spans="1:54" ht="24" customHeight="1">
      <c r="A36" s="19" t="str">
        <f>IF('様式 A-1'!$AL$1="","",'様式 A-1'!$AL$1)</f>
        <v/>
      </c>
      <c r="B36" s="52"/>
      <c r="C36" s="53" t="str">
        <f t="shared" si="4"/>
        <v/>
      </c>
      <c r="D36" s="53" t="str">
        <f t="shared" si="3"/>
        <v/>
      </c>
      <c r="E36" s="24">
        <f>'様式 A-1'!$D$7</f>
        <v>0</v>
      </c>
      <c r="F36" s="24" t="e">
        <f>'様式 WA-1（集計作業用）'!$D$6</f>
        <v>#N/A</v>
      </c>
      <c r="G36" s="157"/>
      <c r="H36" s="19"/>
      <c r="I36" s="52" t="s">
        <v>121</v>
      </c>
      <c r="J36" s="35"/>
      <c r="K36" s="36"/>
      <c r="L36" s="35"/>
      <c r="M36" s="36"/>
      <c r="N36" s="19" t="s">
        <v>29</v>
      </c>
      <c r="O36" s="52"/>
      <c r="P36" s="191"/>
      <c r="Q36" s="19"/>
      <c r="R36" s="19"/>
      <c r="S36" s="19"/>
      <c r="T36" s="25"/>
      <c r="U36" s="19"/>
      <c r="V36" s="19"/>
      <c r="W36" s="18"/>
      <c r="X36" s="19" t="str">
        <f>IF(W36="","",DATEDIF(W36,'様式 A-1'!$G$2,"Y"))</f>
        <v/>
      </c>
      <c r="Y36" s="19" t="str">
        <f t="shared" si="5"/>
        <v/>
      </c>
      <c r="Z36" s="19" t="str">
        <f t="shared" si="6"/>
        <v/>
      </c>
      <c r="AA36" s="423"/>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236"/>
      <c r="AZ36" s="19">
        <f t="shared" si="0"/>
        <v>0</v>
      </c>
      <c r="BA36" s="54">
        <f t="shared" si="1"/>
        <v>0</v>
      </c>
      <c r="BB36" s="54">
        <f t="shared" si="2"/>
        <v>0</v>
      </c>
    </row>
    <row r="37" spans="1:54" ht="24" customHeight="1">
      <c r="A37" s="19" t="str">
        <f>IF('様式 A-1'!$AL$1="","",'様式 A-1'!$AL$1)</f>
        <v/>
      </c>
      <c r="B37" s="52"/>
      <c r="C37" s="53" t="str">
        <f t="shared" si="4"/>
        <v/>
      </c>
      <c r="D37" s="53" t="str">
        <f t="shared" si="3"/>
        <v/>
      </c>
      <c r="E37" s="24">
        <f>'様式 A-1'!$D$7</f>
        <v>0</v>
      </c>
      <c r="F37" s="24" t="e">
        <f>'様式 WA-1（集計作業用）'!$D$6</f>
        <v>#N/A</v>
      </c>
      <c r="G37" s="157"/>
      <c r="H37" s="19"/>
      <c r="I37" s="52" t="s">
        <v>122</v>
      </c>
      <c r="J37" s="35"/>
      <c r="K37" s="36"/>
      <c r="L37" s="35"/>
      <c r="M37" s="36"/>
      <c r="N37" s="19" t="s">
        <v>29</v>
      </c>
      <c r="O37" s="52"/>
      <c r="P37" s="191"/>
      <c r="Q37" s="19"/>
      <c r="R37" s="19"/>
      <c r="S37" s="19"/>
      <c r="T37" s="25"/>
      <c r="U37" s="19"/>
      <c r="V37" s="19"/>
      <c r="W37" s="18"/>
      <c r="X37" s="19" t="str">
        <f>IF(W37="","",DATEDIF(W37,'様式 A-1'!$G$2,"Y"))</f>
        <v/>
      </c>
      <c r="Y37" s="19" t="str">
        <f t="shared" si="5"/>
        <v/>
      </c>
      <c r="Z37" s="19" t="str">
        <f t="shared" si="6"/>
        <v/>
      </c>
      <c r="AA37" s="423"/>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236"/>
      <c r="AZ37" s="19">
        <f t="shared" si="0"/>
        <v>0</v>
      </c>
      <c r="BA37" s="54">
        <f t="shared" si="1"/>
        <v>0</v>
      </c>
      <c r="BB37" s="54">
        <f t="shared" si="2"/>
        <v>0</v>
      </c>
    </row>
    <row r="38" spans="1:54" ht="24" customHeight="1">
      <c r="A38" s="19" t="str">
        <f>IF('様式 A-1'!$AL$1="","",'様式 A-1'!$AL$1)</f>
        <v/>
      </c>
      <c r="B38" s="52"/>
      <c r="C38" s="53" t="str">
        <f t="shared" si="4"/>
        <v/>
      </c>
      <c r="D38" s="53" t="str">
        <f t="shared" si="3"/>
        <v/>
      </c>
      <c r="E38" s="24">
        <f>'様式 A-1'!$D$7</f>
        <v>0</v>
      </c>
      <c r="F38" s="24" t="e">
        <f>'様式 WA-1（集計作業用）'!$D$6</f>
        <v>#N/A</v>
      </c>
      <c r="G38" s="157"/>
      <c r="H38" s="19"/>
      <c r="I38" s="52" t="s">
        <v>123</v>
      </c>
      <c r="J38" s="35"/>
      <c r="K38" s="36"/>
      <c r="L38" s="35"/>
      <c r="M38" s="36"/>
      <c r="N38" s="19" t="s">
        <v>29</v>
      </c>
      <c r="O38" s="52"/>
      <c r="P38" s="191"/>
      <c r="Q38" s="19"/>
      <c r="R38" s="19"/>
      <c r="S38" s="19"/>
      <c r="T38" s="25"/>
      <c r="U38" s="19"/>
      <c r="V38" s="19"/>
      <c r="W38" s="18"/>
      <c r="X38" s="19" t="str">
        <f>IF(W38="","",DATEDIF(W38,'様式 A-1'!$G$2,"Y"))</f>
        <v/>
      </c>
      <c r="Y38" s="19" t="str">
        <f t="shared" si="5"/>
        <v/>
      </c>
      <c r="Z38" s="19" t="str">
        <f t="shared" si="6"/>
        <v/>
      </c>
      <c r="AA38" s="423"/>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236"/>
      <c r="AZ38" s="19">
        <f t="shared" si="0"/>
        <v>0</v>
      </c>
      <c r="BA38" s="54">
        <f t="shared" si="1"/>
        <v>0</v>
      </c>
      <c r="BB38" s="54">
        <f t="shared" si="2"/>
        <v>0</v>
      </c>
    </row>
    <row r="39" spans="1:54" ht="24" customHeight="1">
      <c r="A39" s="19" t="str">
        <f>IF('様式 A-1'!$AL$1="","",'様式 A-1'!$AL$1)</f>
        <v/>
      </c>
      <c r="B39" s="52"/>
      <c r="C39" s="53" t="str">
        <f t="shared" si="4"/>
        <v/>
      </c>
      <c r="D39" s="53" t="str">
        <f t="shared" si="3"/>
        <v/>
      </c>
      <c r="E39" s="24">
        <f>'様式 A-1'!$D$7</f>
        <v>0</v>
      </c>
      <c r="F39" s="24" t="e">
        <f>'様式 WA-1（集計作業用）'!$D$6</f>
        <v>#N/A</v>
      </c>
      <c r="G39" s="157"/>
      <c r="H39" s="19"/>
      <c r="I39" s="52" t="s">
        <v>124</v>
      </c>
      <c r="J39" s="35"/>
      <c r="K39" s="36"/>
      <c r="L39" s="35"/>
      <c r="M39" s="36"/>
      <c r="N39" s="19" t="s">
        <v>29</v>
      </c>
      <c r="O39" s="52"/>
      <c r="P39" s="191"/>
      <c r="Q39" s="19"/>
      <c r="R39" s="19"/>
      <c r="S39" s="19"/>
      <c r="T39" s="25"/>
      <c r="U39" s="19"/>
      <c r="V39" s="19"/>
      <c r="W39" s="18"/>
      <c r="X39" s="19" t="str">
        <f>IF(W39="","",DATEDIF(W39,'様式 A-1'!$G$2,"Y"))</f>
        <v/>
      </c>
      <c r="Y39" s="19" t="str">
        <f t="shared" si="5"/>
        <v/>
      </c>
      <c r="Z39" s="19" t="str">
        <f t="shared" si="6"/>
        <v/>
      </c>
      <c r="AA39" s="423"/>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236"/>
      <c r="AZ39" s="19">
        <f t="shared" si="0"/>
        <v>0</v>
      </c>
      <c r="BA39" s="54">
        <f t="shared" si="1"/>
        <v>0</v>
      </c>
      <c r="BB39" s="54">
        <f t="shared" si="2"/>
        <v>0</v>
      </c>
    </row>
    <row r="40" spans="1:54" ht="24" customHeight="1">
      <c r="A40" s="19" t="str">
        <f>IF('様式 A-1'!$AL$1="","",'様式 A-1'!$AL$1)</f>
        <v/>
      </c>
      <c r="B40" s="52"/>
      <c r="C40" s="53" t="str">
        <f t="shared" si="4"/>
        <v/>
      </c>
      <c r="D40" s="53" t="str">
        <f t="shared" si="3"/>
        <v/>
      </c>
      <c r="E40" s="24">
        <f>'様式 A-1'!$D$7</f>
        <v>0</v>
      </c>
      <c r="F40" s="24" t="e">
        <f>'様式 WA-1（集計作業用）'!$D$6</f>
        <v>#N/A</v>
      </c>
      <c r="G40" s="157"/>
      <c r="H40" s="19"/>
      <c r="I40" s="52" t="s">
        <v>125</v>
      </c>
      <c r="J40" s="35"/>
      <c r="K40" s="36"/>
      <c r="L40" s="35"/>
      <c r="M40" s="36"/>
      <c r="N40" s="19" t="s">
        <v>29</v>
      </c>
      <c r="O40" s="52"/>
      <c r="P40" s="191"/>
      <c r="Q40" s="19"/>
      <c r="R40" s="19"/>
      <c r="S40" s="19"/>
      <c r="T40" s="25"/>
      <c r="U40" s="19"/>
      <c r="V40" s="19"/>
      <c r="W40" s="18"/>
      <c r="X40" s="19" t="str">
        <f>IF(W40="","",DATEDIF(W40,'様式 A-1'!$G$2,"Y"))</f>
        <v/>
      </c>
      <c r="Y40" s="19" t="str">
        <f t="shared" si="5"/>
        <v/>
      </c>
      <c r="Z40" s="19" t="str">
        <f t="shared" si="6"/>
        <v/>
      </c>
      <c r="AA40" s="423"/>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236"/>
      <c r="AZ40" s="19">
        <f t="shared" ref="AZ40:AZ71" si="7">COUNT(AB40:AX40)</f>
        <v>0</v>
      </c>
      <c r="BA40" s="54">
        <f t="shared" ref="BA40:BA111" si="8">IF(AZ40&lt;=$BG$154,AZ40,$BG$154)</f>
        <v>0</v>
      </c>
      <c r="BB40" s="54">
        <f t="shared" ref="BB40:BB49" si="9">IF(AZ40&lt;=$BG$154,0,AZ40-$BG$154)</f>
        <v>0</v>
      </c>
    </row>
    <row r="41" spans="1:54" ht="24" customHeight="1">
      <c r="A41" s="19" t="str">
        <f>IF('様式 A-1'!$AL$1="","",'様式 A-1'!$AL$1)</f>
        <v/>
      </c>
      <c r="B41" s="52"/>
      <c r="C41" s="53" t="str">
        <f t="shared" si="4"/>
        <v/>
      </c>
      <c r="D41" s="53" t="str">
        <f t="shared" si="3"/>
        <v/>
      </c>
      <c r="E41" s="24">
        <f>'様式 A-1'!$D$7</f>
        <v>0</v>
      </c>
      <c r="F41" s="24" t="e">
        <f>'様式 WA-1（集計作業用）'!$D$6</f>
        <v>#N/A</v>
      </c>
      <c r="G41" s="157"/>
      <c r="H41" s="19"/>
      <c r="I41" s="52" t="s">
        <v>126</v>
      </c>
      <c r="J41" s="35"/>
      <c r="K41" s="36"/>
      <c r="L41" s="35"/>
      <c r="M41" s="36"/>
      <c r="N41" s="19" t="s">
        <v>29</v>
      </c>
      <c r="O41" s="52"/>
      <c r="P41" s="191"/>
      <c r="Q41" s="19"/>
      <c r="R41" s="19"/>
      <c r="S41" s="19"/>
      <c r="T41" s="25"/>
      <c r="U41" s="19"/>
      <c r="V41" s="19"/>
      <c r="W41" s="18"/>
      <c r="X41" s="19" t="str">
        <f>IF(W41="","",DATEDIF(W41,'様式 A-1'!$G$2,"Y"))</f>
        <v/>
      </c>
      <c r="Y41" s="19" t="str">
        <f t="shared" si="5"/>
        <v/>
      </c>
      <c r="Z41" s="19" t="str">
        <f t="shared" si="6"/>
        <v/>
      </c>
      <c r="AA41" s="423"/>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236"/>
      <c r="AZ41" s="19">
        <f t="shared" si="7"/>
        <v>0</v>
      </c>
      <c r="BA41" s="54">
        <f t="shared" si="8"/>
        <v>0</v>
      </c>
      <c r="BB41" s="54">
        <f t="shared" si="9"/>
        <v>0</v>
      </c>
    </row>
    <row r="42" spans="1:54" ht="24" customHeight="1">
      <c r="A42" s="19" t="str">
        <f>IF('様式 A-1'!$AL$1="","",'様式 A-1'!$AL$1)</f>
        <v/>
      </c>
      <c r="B42" s="52"/>
      <c r="C42" s="53" t="str">
        <f t="shared" si="4"/>
        <v/>
      </c>
      <c r="D42" s="53" t="str">
        <f t="shared" si="3"/>
        <v/>
      </c>
      <c r="E42" s="24">
        <f>'様式 A-1'!$D$7</f>
        <v>0</v>
      </c>
      <c r="F42" s="24" t="e">
        <f>'様式 WA-1（集計作業用）'!$D$6</f>
        <v>#N/A</v>
      </c>
      <c r="G42" s="157"/>
      <c r="H42" s="19"/>
      <c r="I42" s="52" t="s">
        <v>127</v>
      </c>
      <c r="J42" s="35"/>
      <c r="K42" s="36"/>
      <c r="L42" s="35"/>
      <c r="M42" s="36"/>
      <c r="N42" s="19" t="s">
        <v>29</v>
      </c>
      <c r="O42" s="52"/>
      <c r="P42" s="191"/>
      <c r="Q42" s="19"/>
      <c r="R42" s="19"/>
      <c r="S42" s="19"/>
      <c r="T42" s="25"/>
      <c r="U42" s="19"/>
      <c r="V42" s="19"/>
      <c r="W42" s="18"/>
      <c r="X42" s="19" t="str">
        <f>IF(W42="","",DATEDIF(W42,'様式 A-1'!$G$2,"Y"))</f>
        <v/>
      </c>
      <c r="Y42" s="19" t="str">
        <f t="shared" si="5"/>
        <v/>
      </c>
      <c r="Z42" s="19" t="str">
        <f t="shared" si="6"/>
        <v/>
      </c>
      <c r="AA42" s="423"/>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236"/>
      <c r="AZ42" s="19">
        <f t="shared" si="7"/>
        <v>0</v>
      </c>
      <c r="BA42" s="54">
        <f t="shared" si="8"/>
        <v>0</v>
      </c>
      <c r="BB42" s="54">
        <f t="shared" si="9"/>
        <v>0</v>
      </c>
    </row>
    <row r="43" spans="1:54" ht="24" customHeight="1">
      <c r="A43" s="19" t="str">
        <f>IF('様式 A-1'!$AL$1="","",'様式 A-1'!$AL$1)</f>
        <v/>
      </c>
      <c r="B43" s="52"/>
      <c r="C43" s="53" t="str">
        <f t="shared" si="4"/>
        <v/>
      </c>
      <c r="D43" s="53" t="str">
        <f t="shared" si="3"/>
        <v/>
      </c>
      <c r="E43" s="24">
        <f>'様式 A-1'!$D$7</f>
        <v>0</v>
      </c>
      <c r="F43" s="24" t="e">
        <f>'様式 WA-1（集計作業用）'!$D$6</f>
        <v>#N/A</v>
      </c>
      <c r="G43" s="157"/>
      <c r="H43" s="19"/>
      <c r="I43" s="52" t="s">
        <v>128</v>
      </c>
      <c r="J43" s="35"/>
      <c r="K43" s="36"/>
      <c r="L43" s="35"/>
      <c r="M43" s="36"/>
      <c r="N43" s="19" t="s">
        <v>29</v>
      </c>
      <c r="O43" s="52"/>
      <c r="P43" s="191"/>
      <c r="Q43" s="19"/>
      <c r="R43" s="19"/>
      <c r="S43" s="19"/>
      <c r="T43" s="25"/>
      <c r="U43" s="19"/>
      <c r="V43" s="19"/>
      <c r="W43" s="18"/>
      <c r="X43" s="19" t="str">
        <f>IF(W43="","",DATEDIF(W43,'様式 A-1'!$G$2,"Y"))</f>
        <v/>
      </c>
      <c r="Y43" s="19" t="str">
        <f t="shared" si="5"/>
        <v/>
      </c>
      <c r="Z43" s="19" t="str">
        <f t="shared" si="6"/>
        <v/>
      </c>
      <c r="AA43" s="423"/>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236"/>
      <c r="AZ43" s="19">
        <f t="shared" si="7"/>
        <v>0</v>
      </c>
      <c r="BA43" s="54">
        <f t="shared" si="8"/>
        <v>0</v>
      </c>
      <c r="BB43" s="54">
        <f t="shared" si="9"/>
        <v>0</v>
      </c>
    </row>
    <row r="44" spans="1:54" ht="24" customHeight="1">
      <c r="A44" s="19" t="str">
        <f>IF('様式 A-1'!$AL$1="","",'様式 A-1'!$AL$1)</f>
        <v/>
      </c>
      <c r="B44" s="52"/>
      <c r="C44" s="53" t="str">
        <f t="shared" si="4"/>
        <v/>
      </c>
      <c r="D44" s="53" t="str">
        <f t="shared" si="3"/>
        <v/>
      </c>
      <c r="E44" s="24">
        <f>'様式 A-1'!$D$7</f>
        <v>0</v>
      </c>
      <c r="F44" s="24" t="e">
        <f>'様式 WA-1（集計作業用）'!$D$6</f>
        <v>#N/A</v>
      </c>
      <c r="G44" s="157"/>
      <c r="H44" s="19"/>
      <c r="I44" s="52" t="s">
        <v>129</v>
      </c>
      <c r="J44" s="35"/>
      <c r="K44" s="36"/>
      <c r="L44" s="35"/>
      <c r="M44" s="36"/>
      <c r="N44" s="19" t="s">
        <v>29</v>
      </c>
      <c r="O44" s="52"/>
      <c r="P44" s="191"/>
      <c r="Q44" s="19"/>
      <c r="R44" s="19"/>
      <c r="S44" s="19"/>
      <c r="T44" s="25"/>
      <c r="U44" s="19"/>
      <c r="V44" s="19"/>
      <c r="W44" s="18"/>
      <c r="X44" s="19" t="str">
        <f>IF(W44="","",DATEDIF(W44,'様式 A-1'!$G$2,"Y"))</f>
        <v/>
      </c>
      <c r="Y44" s="19" t="str">
        <f t="shared" si="5"/>
        <v/>
      </c>
      <c r="Z44" s="19" t="str">
        <f t="shared" si="6"/>
        <v/>
      </c>
      <c r="AA44" s="423"/>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236"/>
      <c r="AZ44" s="19">
        <f t="shared" si="7"/>
        <v>0</v>
      </c>
      <c r="BA44" s="54">
        <f t="shared" si="8"/>
        <v>0</v>
      </c>
      <c r="BB44" s="54">
        <f t="shared" si="9"/>
        <v>0</v>
      </c>
    </row>
    <row r="45" spans="1:54" ht="24" customHeight="1">
      <c r="A45" s="19" t="str">
        <f>IF('様式 A-1'!$AL$1="","",'様式 A-1'!$AL$1)</f>
        <v/>
      </c>
      <c r="B45" s="52"/>
      <c r="C45" s="53" t="str">
        <f t="shared" si="4"/>
        <v/>
      </c>
      <c r="D45" s="53" t="str">
        <f t="shared" si="3"/>
        <v/>
      </c>
      <c r="E45" s="24">
        <f>'様式 A-1'!$D$7</f>
        <v>0</v>
      </c>
      <c r="F45" s="24" t="e">
        <f>'様式 WA-1（集計作業用）'!$D$6</f>
        <v>#N/A</v>
      </c>
      <c r="G45" s="157"/>
      <c r="H45" s="19"/>
      <c r="I45" s="52" t="s">
        <v>130</v>
      </c>
      <c r="J45" s="35"/>
      <c r="K45" s="36"/>
      <c r="L45" s="35"/>
      <c r="M45" s="36"/>
      <c r="N45" s="19" t="s">
        <v>29</v>
      </c>
      <c r="O45" s="52"/>
      <c r="P45" s="191"/>
      <c r="Q45" s="19"/>
      <c r="R45" s="19"/>
      <c r="S45" s="19"/>
      <c r="T45" s="25"/>
      <c r="U45" s="19"/>
      <c r="V45" s="19"/>
      <c r="W45" s="18"/>
      <c r="X45" s="19" t="str">
        <f>IF(W45="","",DATEDIF(W45,'様式 A-1'!$G$2,"Y"))</f>
        <v/>
      </c>
      <c r="Y45" s="19" t="str">
        <f t="shared" si="5"/>
        <v/>
      </c>
      <c r="Z45" s="19" t="str">
        <f t="shared" si="6"/>
        <v/>
      </c>
      <c r="AA45" s="423"/>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236"/>
      <c r="AZ45" s="19">
        <f t="shared" si="7"/>
        <v>0</v>
      </c>
      <c r="BA45" s="54">
        <f t="shared" si="8"/>
        <v>0</v>
      </c>
      <c r="BB45" s="54">
        <f t="shared" si="9"/>
        <v>0</v>
      </c>
    </row>
    <row r="46" spans="1:54" ht="24" customHeight="1">
      <c r="A46" s="19" t="str">
        <f>IF('様式 A-1'!$AL$1="","",'様式 A-1'!$AL$1)</f>
        <v/>
      </c>
      <c r="B46" s="52"/>
      <c r="C46" s="53" t="str">
        <f t="shared" si="4"/>
        <v/>
      </c>
      <c r="D46" s="53" t="str">
        <f t="shared" si="3"/>
        <v/>
      </c>
      <c r="E46" s="24">
        <f>'様式 A-1'!$D$7</f>
        <v>0</v>
      </c>
      <c r="F46" s="24" t="e">
        <f>'様式 WA-1（集計作業用）'!$D$6</f>
        <v>#N/A</v>
      </c>
      <c r="G46" s="157"/>
      <c r="H46" s="19"/>
      <c r="I46" s="52" t="s">
        <v>131</v>
      </c>
      <c r="J46" s="35"/>
      <c r="K46" s="36"/>
      <c r="L46" s="35"/>
      <c r="M46" s="36"/>
      <c r="N46" s="19" t="s">
        <v>29</v>
      </c>
      <c r="O46" s="52"/>
      <c r="P46" s="191"/>
      <c r="Q46" s="19"/>
      <c r="R46" s="19"/>
      <c r="S46" s="19"/>
      <c r="T46" s="25"/>
      <c r="U46" s="19"/>
      <c r="V46" s="19"/>
      <c r="W46" s="18"/>
      <c r="X46" s="19" t="str">
        <f>IF(W46="","",DATEDIF(W46,'様式 A-1'!$G$2,"Y"))</f>
        <v/>
      </c>
      <c r="Y46" s="19" t="str">
        <f t="shared" si="5"/>
        <v/>
      </c>
      <c r="Z46" s="19" t="str">
        <f t="shared" si="6"/>
        <v/>
      </c>
      <c r="AA46" s="423"/>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236"/>
      <c r="AZ46" s="19">
        <f t="shared" si="7"/>
        <v>0</v>
      </c>
      <c r="BA46" s="54">
        <f t="shared" si="8"/>
        <v>0</v>
      </c>
      <c r="BB46" s="54">
        <f t="shared" si="9"/>
        <v>0</v>
      </c>
    </row>
    <row r="47" spans="1:54" ht="24" customHeight="1">
      <c r="A47" s="19" t="str">
        <f>IF('様式 A-1'!$AL$1="","",'様式 A-1'!$AL$1)</f>
        <v/>
      </c>
      <c r="B47" s="52"/>
      <c r="C47" s="53" t="str">
        <f t="shared" si="4"/>
        <v/>
      </c>
      <c r="D47" s="53" t="str">
        <f t="shared" si="3"/>
        <v/>
      </c>
      <c r="E47" s="24">
        <f>'様式 A-1'!$D$7</f>
        <v>0</v>
      </c>
      <c r="F47" s="24" t="e">
        <f>'様式 WA-1（集計作業用）'!$D$6</f>
        <v>#N/A</v>
      </c>
      <c r="G47" s="157"/>
      <c r="H47" s="19"/>
      <c r="I47" s="52" t="s">
        <v>132</v>
      </c>
      <c r="J47" s="35"/>
      <c r="K47" s="36"/>
      <c r="L47" s="35"/>
      <c r="M47" s="36"/>
      <c r="N47" s="19" t="s">
        <v>29</v>
      </c>
      <c r="O47" s="52"/>
      <c r="P47" s="191"/>
      <c r="Q47" s="19"/>
      <c r="R47" s="19"/>
      <c r="S47" s="19"/>
      <c r="T47" s="25"/>
      <c r="U47" s="19"/>
      <c r="V47" s="19"/>
      <c r="W47" s="18"/>
      <c r="X47" s="19" t="str">
        <f>IF(W47="","",DATEDIF(W47,'様式 A-1'!$G$2,"Y"))</f>
        <v/>
      </c>
      <c r="Y47" s="19" t="str">
        <f t="shared" si="5"/>
        <v/>
      </c>
      <c r="Z47" s="19" t="str">
        <f t="shared" si="6"/>
        <v/>
      </c>
      <c r="AA47" s="423"/>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236"/>
      <c r="AZ47" s="19">
        <f t="shared" si="7"/>
        <v>0</v>
      </c>
      <c r="BA47" s="54">
        <f t="shared" si="8"/>
        <v>0</v>
      </c>
      <c r="BB47" s="54">
        <f t="shared" si="9"/>
        <v>0</v>
      </c>
    </row>
    <row r="48" spans="1:54" ht="24" customHeight="1">
      <c r="A48" s="19" t="str">
        <f>IF('様式 A-1'!$AL$1="","",'様式 A-1'!$AL$1)</f>
        <v/>
      </c>
      <c r="B48" s="52"/>
      <c r="C48" s="53" t="str">
        <f t="shared" si="4"/>
        <v/>
      </c>
      <c r="D48" s="53" t="str">
        <f t="shared" si="3"/>
        <v/>
      </c>
      <c r="E48" s="24">
        <f>'様式 A-1'!$D$7</f>
        <v>0</v>
      </c>
      <c r="F48" s="24" t="e">
        <f>'様式 WA-1（集計作業用）'!$D$6</f>
        <v>#N/A</v>
      </c>
      <c r="G48" s="157"/>
      <c r="H48" s="19"/>
      <c r="I48" s="52" t="s">
        <v>133</v>
      </c>
      <c r="J48" s="35"/>
      <c r="K48" s="36"/>
      <c r="L48" s="35"/>
      <c r="M48" s="36"/>
      <c r="N48" s="19" t="s">
        <v>29</v>
      </c>
      <c r="O48" s="52"/>
      <c r="P48" s="191"/>
      <c r="Q48" s="19"/>
      <c r="R48" s="19"/>
      <c r="S48" s="19"/>
      <c r="T48" s="25"/>
      <c r="U48" s="19"/>
      <c r="V48" s="19"/>
      <c r="W48" s="18"/>
      <c r="X48" s="19" t="str">
        <f>IF(W48="","",DATEDIF(W48,'様式 A-1'!$G$2,"Y"))</f>
        <v/>
      </c>
      <c r="Y48" s="19" t="str">
        <f t="shared" si="5"/>
        <v/>
      </c>
      <c r="Z48" s="19" t="str">
        <f t="shared" si="6"/>
        <v/>
      </c>
      <c r="AA48" s="423"/>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236"/>
      <c r="AZ48" s="19">
        <f t="shared" si="7"/>
        <v>0</v>
      </c>
      <c r="BA48" s="54">
        <f t="shared" si="8"/>
        <v>0</v>
      </c>
      <c r="BB48" s="54">
        <f t="shared" si="9"/>
        <v>0</v>
      </c>
    </row>
    <row r="49" spans="1:54" ht="24" customHeight="1">
      <c r="A49" s="19" t="str">
        <f>IF('様式 A-1'!$AL$1="","",'様式 A-1'!$AL$1)</f>
        <v/>
      </c>
      <c r="B49" s="52"/>
      <c r="C49" s="53" t="str">
        <f t="shared" si="4"/>
        <v/>
      </c>
      <c r="D49" s="53" t="str">
        <f t="shared" si="3"/>
        <v/>
      </c>
      <c r="E49" s="24">
        <f>'様式 A-1'!$D$7</f>
        <v>0</v>
      </c>
      <c r="F49" s="24" t="e">
        <f>'様式 WA-1（集計作業用）'!$D$6</f>
        <v>#N/A</v>
      </c>
      <c r="G49" s="157"/>
      <c r="H49" s="19"/>
      <c r="I49" s="52" t="s">
        <v>134</v>
      </c>
      <c r="J49" s="35"/>
      <c r="K49" s="36"/>
      <c r="L49" s="35"/>
      <c r="M49" s="36"/>
      <c r="N49" s="19" t="s">
        <v>29</v>
      </c>
      <c r="O49" s="52"/>
      <c r="P49" s="191"/>
      <c r="Q49" s="19"/>
      <c r="R49" s="19"/>
      <c r="S49" s="19"/>
      <c r="T49" s="25"/>
      <c r="U49" s="19"/>
      <c r="V49" s="19"/>
      <c r="W49" s="18"/>
      <c r="X49" s="19" t="str">
        <f>IF(W49="","",DATEDIF(W49,'様式 A-1'!$G$2,"Y"))</f>
        <v/>
      </c>
      <c r="Y49" s="19" t="str">
        <f t="shared" si="5"/>
        <v/>
      </c>
      <c r="Z49" s="19" t="str">
        <f t="shared" si="6"/>
        <v/>
      </c>
      <c r="AA49" s="423"/>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236"/>
      <c r="AZ49" s="19">
        <f t="shared" si="7"/>
        <v>0</v>
      </c>
      <c r="BA49" s="54">
        <f t="shared" si="8"/>
        <v>0</v>
      </c>
      <c r="BB49" s="54">
        <f t="shared" si="9"/>
        <v>0</v>
      </c>
    </row>
    <row r="50" spans="1:54" ht="24" customHeight="1">
      <c r="A50" s="19" t="str">
        <f>IF('様式 A-1'!$AL$1="","",'様式 A-1'!$AL$1)</f>
        <v/>
      </c>
      <c r="B50" s="52"/>
      <c r="C50" s="53" t="str">
        <f t="shared" ref="C50:C89" si="10">IF(J50="","",TRIM(J50&amp;"　"&amp;K50))</f>
        <v/>
      </c>
      <c r="D50" s="53" t="str">
        <f t="shared" ref="D50:D89" si="11">IF(J50="","",ASC(TRIM(L50&amp;" "&amp;M50)))</f>
        <v/>
      </c>
      <c r="E50" s="24">
        <f>'様式 A-1'!$D$7</f>
        <v>0</v>
      </c>
      <c r="F50" s="24" t="e">
        <f>'様式 WA-1（集計作業用）'!$D$6</f>
        <v>#N/A</v>
      </c>
      <c r="G50" s="157"/>
      <c r="H50" s="19"/>
      <c r="I50" s="52" t="s">
        <v>135</v>
      </c>
      <c r="J50" s="35"/>
      <c r="K50" s="36"/>
      <c r="L50" s="35"/>
      <c r="M50" s="36"/>
      <c r="N50" s="19" t="s">
        <v>29</v>
      </c>
      <c r="O50" s="52"/>
      <c r="P50" s="191"/>
      <c r="Q50" s="19"/>
      <c r="R50" s="19"/>
      <c r="S50" s="19"/>
      <c r="T50" s="25"/>
      <c r="U50" s="19"/>
      <c r="V50" s="19"/>
      <c r="W50" s="18"/>
      <c r="X50" s="19" t="str">
        <f>IF(W50="","",DATEDIF(W50,'様式 A-1'!$G$2,"Y"))</f>
        <v/>
      </c>
      <c r="Y50" s="19" t="str">
        <f t="shared" si="5"/>
        <v/>
      </c>
      <c r="Z50" s="19" t="str">
        <f t="shared" si="6"/>
        <v/>
      </c>
      <c r="AA50" s="423"/>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236"/>
      <c r="AZ50" s="19">
        <f t="shared" si="7"/>
        <v>0</v>
      </c>
      <c r="BA50" s="54">
        <f t="shared" si="8"/>
        <v>0</v>
      </c>
      <c r="BB50" s="54">
        <f t="shared" ref="BB50:BB89" si="12">IF(AZ50&lt;=$BG$154,0,AZ50-$BG$154)</f>
        <v>0</v>
      </c>
    </row>
    <row r="51" spans="1:54" ht="24" customHeight="1">
      <c r="A51" s="19" t="str">
        <f>IF('様式 A-1'!$AL$1="","",'様式 A-1'!$AL$1)</f>
        <v/>
      </c>
      <c r="B51" s="52"/>
      <c r="C51" s="53" t="str">
        <f t="shared" si="10"/>
        <v/>
      </c>
      <c r="D51" s="53" t="str">
        <f t="shared" si="11"/>
        <v/>
      </c>
      <c r="E51" s="24">
        <f>'様式 A-1'!$D$7</f>
        <v>0</v>
      </c>
      <c r="F51" s="24" t="e">
        <f>'様式 WA-1（集計作業用）'!$D$6</f>
        <v>#N/A</v>
      </c>
      <c r="G51" s="157"/>
      <c r="H51" s="19"/>
      <c r="I51" s="52" t="s">
        <v>136</v>
      </c>
      <c r="J51" s="35"/>
      <c r="K51" s="36"/>
      <c r="L51" s="35"/>
      <c r="M51" s="36"/>
      <c r="N51" s="19" t="s">
        <v>29</v>
      </c>
      <c r="O51" s="52"/>
      <c r="P51" s="191"/>
      <c r="Q51" s="19"/>
      <c r="R51" s="19"/>
      <c r="S51" s="19"/>
      <c r="T51" s="25"/>
      <c r="U51" s="19"/>
      <c r="V51" s="19"/>
      <c r="W51" s="18"/>
      <c r="X51" s="19" t="str">
        <f>IF(W51="","",DATEDIF(W51,'様式 A-1'!$G$2,"Y"))</f>
        <v/>
      </c>
      <c r="Y51" s="19" t="str">
        <f t="shared" si="5"/>
        <v/>
      </c>
      <c r="Z51" s="19" t="str">
        <f t="shared" si="6"/>
        <v/>
      </c>
      <c r="AA51" s="423"/>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236"/>
      <c r="AZ51" s="19">
        <f t="shared" si="7"/>
        <v>0</v>
      </c>
      <c r="BA51" s="54">
        <f t="shared" si="8"/>
        <v>0</v>
      </c>
      <c r="BB51" s="54">
        <f t="shared" si="12"/>
        <v>0</v>
      </c>
    </row>
    <row r="52" spans="1:54" ht="24" customHeight="1">
      <c r="A52" s="19" t="str">
        <f>IF('様式 A-1'!$AL$1="","",'様式 A-1'!$AL$1)</f>
        <v/>
      </c>
      <c r="B52" s="52"/>
      <c r="C52" s="53" t="str">
        <f t="shared" si="10"/>
        <v/>
      </c>
      <c r="D52" s="53" t="str">
        <f t="shared" si="11"/>
        <v/>
      </c>
      <c r="E52" s="24">
        <f>'様式 A-1'!$D$7</f>
        <v>0</v>
      </c>
      <c r="F52" s="24" t="e">
        <f>'様式 WA-1（集計作業用）'!$D$6</f>
        <v>#N/A</v>
      </c>
      <c r="G52" s="157"/>
      <c r="H52" s="19"/>
      <c r="I52" s="52" t="s">
        <v>137</v>
      </c>
      <c r="J52" s="35"/>
      <c r="K52" s="36"/>
      <c r="L52" s="35"/>
      <c r="M52" s="36"/>
      <c r="N52" s="19" t="s">
        <v>29</v>
      </c>
      <c r="O52" s="52"/>
      <c r="P52" s="191"/>
      <c r="Q52" s="19"/>
      <c r="R52" s="19"/>
      <c r="S52" s="19"/>
      <c r="T52" s="25"/>
      <c r="U52" s="19"/>
      <c r="V52" s="19"/>
      <c r="W52" s="18"/>
      <c r="X52" s="19" t="str">
        <f>IF(W52="","",DATEDIF(W52,'様式 A-1'!$G$2,"Y"))</f>
        <v/>
      </c>
      <c r="Y52" s="19" t="str">
        <f t="shared" si="5"/>
        <v/>
      </c>
      <c r="Z52" s="19" t="str">
        <f t="shared" si="6"/>
        <v/>
      </c>
      <c r="AA52" s="423"/>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236"/>
      <c r="AZ52" s="19">
        <f t="shared" si="7"/>
        <v>0</v>
      </c>
      <c r="BA52" s="54">
        <f t="shared" si="8"/>
        <v>0</v>
      </c>
      <c r="BB52" s="54">
        <f t="shared" si="12"/>
        <v>0</v>
      </c>
    </row>
    <row r="53" spans="1:54" ht="24" customHeight="1">
      <c r="A53" s="19" t="str">
        <f>IF('様式 A-1'!$AL$1="","",'様式 A-1'!$AL$1)</f>
        <v/>
      </c>
      <c r="B53" s="52"/>
      <c r="C53" s="53" t="str">
        <f t="shared" si="10"/>
        <v/>
      </c>
      <c r="D53" s="53" t="str">
        <f t="shared" si="11"/>
        <v/>
      </c>
      <c r="E53" s="24">
        <f>'様式 A-1'!$D$7</f>
        <v>0</v>
      </c>
      <c r="F53" s="24" t="e">
        <f>'様式 WA-1（集計作業用）'!$D$6</f>
        <v>#N/A</v>
      </c>
      <c r="G53" s="157"/>
      <c r="H53" s="19"/>
      <c r="I53" s="52" t="s">
        <v>138</v>
      </c>
      <c r="J53" s="35"/>
      <c r="K53" s="36"/>
      <c r="L53" s="35"/>
      <c r="M53" s="36"/>
      <c r="N53" s="19" t="s">
        <v>29</v>
      </c>
      <c r="O53" s="52"/>
      <c r="P53" s="191"/>
      <c r="Q53" s="19"/>
      <c r="R53" s="19"/>
      <c r="S53" s="19"/>
      <c r="T53" s="25"/>
      <c r="U53" s="19"/>
      <c r="V53" s="19"/>
      <c r="W53" s="18"/>
      <c r="X53" s="19" t="str">
        <f>IF(W53="","",DATEDIF(W53,'様式 A-1'!$G$2,"Y"))</f>
        <v/>
      </c>
      <c r="Y53" s="19" t="str">
        <f t="shared" si="5"/>
        <v/>
      </c>
      <c r="Z53" s="19" t="str">
        <f t="shared" si="6"/>
        <v/>
      </c>
      <c r="AA53" s="423"/>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236"/>
      <c r="AZ53" s="19">
        <f t="shared" si="7"/>
        <v>0</v>
      </c>
      <c r="BA53" s="54">
        <f t="shared" si="8"/>
        <v>0</v>
      </c>
      <c r="BB53" s="54">
        <f t="shared" si="12"/>
        <v>0</v>
      </c>
    </row>
    <row r="54" spans="1:54" ht="24" customHeight="1">
      <c r="A54" s="19" t="str">
        <f>IF('様式 A-1'!$AL$1="","",'様式 A-1'!$AL$1)</f>
        <v/>
      </c>
      <c r="B54" s="52"/>
      <c r="C54" s="53" t="str">
        <f t="shared" si="10"/>
        <v/>
      </c>
      <c r="D54" s="53" t="str">
        <f t="shared" si="11"/>
        <v/>
      </c>
      <c r="E54" s="24">
        <f>'様式 A-1'!$D$7</f>
        <v>0</v>
      </c>
      <c r="F54" s="24" t="e">
        <f>'様式 WA-1（集計作業用）'!$D$6</f>
        <v>#N/A</v>
      </c>
      <c r="G54" s="157"/>
      <c r="H54" s="19"/>
      <c r="I54" s="52" t="s">
        <v>139</v>
      </c>
      <c r="J54" s="35"/>
      <c r="K54" s="36"/>
      <c r="L54" s="35"/>
      <c r="M54" s="36"/>
      <c r="N54" s="19" t="s">
        <v>29</v>
      </c>
      <c r="O54" s="52"/>
      <c r="P54" s="191"/>
      <c r="Q54" s="19"/>
      <c r="R54" s="19"/>
      <c r="S54" s="19"/>
      <c r="T54" s="25"/>
      <c r="U54" s="19"/>
      <c r="V54" s="19"/>
      <c r="W54" s="18"/>
      <c r="X54" s="19" t="str">
        <f>IF(W54="","",DATEDIF(W54,'様式 A-1'!$G$2,"Y"))</f>
        <v/>
      </c>
      <c r="Y54" s="19" t="str">
        <f t="shared" si="5"/>
        <v/>
      </c>
      <c r="Z54" s="19" t="str">
        <f t="shared" si="6"/>
        <v/>
      </c>
      <c r="AA54" s="423"/>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236"/>
      <c r="AZ54" s="19">
        <f t="shared" si="7"/>
        <v>0</v>
      </c>
      <c r="BA54" s="54">
        <f t="shared" si="8"/>
        <v>0</v>
      </c>
      <c r="BB54" s="54">
        <f t="shared" si="12"/>
        <v>0</v>
      </c>
    </row>
    <row r="55" spans="1:54" ht="24" customHeight="1">
      <c r="A55" s="19" t="str">
        <f>IF('様式 A-1'!$AL$1="","",'様式 A-1'!$AL$1)</f>
        <v/>
      </c>
      <c r="B55" s="52"/>
      <c r="C55" s="53" t="str">
        <f t="shared" si="10"/>
        <v/>
      </c>
      <c r="D55" s="53" t="str">
        <f t="shared" si="11"/>
        <v/>
      </c>
      <c r="E55" s="24">
        <f>'様式 A-1'!$D$7</f>
        <v>0</v>
      </c>
      <c r="F55" s="24" t="e">
        <f>'様式 WA-1（集計作業用）'!$D$6</f>
        <v>#N/A</v>
      </c>
      <c r="G55" s="157"/>
      <c r="H55" s="19"/>
      <c r="I55" s="52" t="s">
        <v>140</v>
      </c>
      <c r="J55" s="35"/>
      <c r="K55" s="36"/>
      <c r="L55" s="35"/>
      <c r="M55" s="36"/>
      <c r="N55" s="19" t="s">
        <v>29</v>
      </c>
      <c r="O55" s="52"/>
      <c r="P55" s="191"/>
      <c r="Q55" s="19"/>
      <c r="R55" s="19"/>
      <c r="S55" s="19"/>
      <c r="T55" s="25"/>
      <c r="U55" s="19"/>
      <c r="V55" s="19"/>
      <c r="W55" s="18"/>
      <c r="X55" s="19" t="str">
        <f>IF(W55="","",DATEDIF(W55,'様式 A-1'!$G$2,"Y"))</f>
        <v/>
      </c>
      <c r="Y55" s="19" t="str">
        <f t="shared" si="5"/>
        <v/>
      </c>
      <c r="Z55" s="19" t="str">
        <f t="shared" si="6"/>
        <v/>
      </c>
      <c r="AA55" s="423"/>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236"/>
      <c r="AZ55" s="19">
        <f t="shared" si="7"/>
        <v>0</v>
      </c>
      <c r="BA55" s="54">
        <f t="shared" si="8"/>
        <v>0</v>
      </c>
      <c r="BB55" s="54">
        <f t="shared" si="12"/>
        <v>0</v>
      </c>
    </row>
    <row r="56" spans="1:54" ht="24" customHeight="1">
      <c r="A56" s="19" t="str">
        <f>IF('様式 A-1'!$AL$1="","",'様式 A-1'!$AL$1)</f>
        <v/>
      </c>
      <c r="B56" s="52"/>
      <c r="C56" s="53" t="str">
        <f t="shared" si="10"/>
        <v/>
      </c>
      <c r="D56" s="53" t="str">
        <f t="shared" si="11"/>
        <v/>
      </c>
      <c r="E56" s="24">
        <f>'様式 A-1'!$D$7</f>
        <v>0</v>
      </c>
      <c r="F56" s="24" t="e">
        <f>'様式 WA-1（集計作業用）'!$D$6</f>
        <v>#N/A</v>
      </c>
      <c r="G56" s="157"/>
      <c r="H56" s="19"/>
      <c r="I56" s="52" t="s">
        <v>141</v>
      </c>
      <c r="J56" s="35"/>
      <c r="K56" s="36"/>
      <c r="L56" s="35"/>
      <c r="M56" s="36"/>
      <c r="N56" s="19" t="s">
        <v>29</v>
      </c>
      <c r="O56" s="52"/>
      <c r="P56" s="191"/>
      <c r="Q56" s="19"/>
      <c r="R56" s="19"/>
      <c r="S56" s="19"/>
      <c r="T56" s="25"/>
      <c r="U56" s="19"/>
      <c r="V56" s="19"/>
      <c r="W56" s="18"/>
      <c r="X56" s="19" t="str">
        <f>IF(W56="","",DATEDIF(W56,'様式 A-1'!$G$2,"Y"))</f>
        <v/>
      </c>
      <c r="Y56" s="19" t="str">
        <f t="shared" si="5"/>
        <v/>
      </c>
      <c r="Z56" s="19" t="str">
        <f t="shared" si="6"/>
        <v/>
      </c>
      <c r="AA56" s="423"/>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236"/>
      <c r="AZ56" s="19">
        <f t="shared" si="7"/>
        <v>0</v>
      </c>
      <c r="BA56" s="54">
        <f t="shared" si="8"/>
        <v>0</v>
      </c>
      <c r="BB56" s="54">
        <f t="shared" si="12"/>
        <v>0</v>
      </c>
    </row>
    <row r="57" spans="1:54" ht="24" customHeight="1">
      <c r="A57" s="19" t="str">
        <f>IF('様式 A-1'!$AL$1="","",'様式 A-1'!$AL$1)</f>
        <v/>
      </c>
      <c r="B57" s="52"/>
      <c r="C57" s="53" t="str">
        <f t="shared" si="10"/>
        <v/>
      </c>
      <c r="D57" s="53" t="str">
        <f t="shared" si="11"/>
        <v/>
      </c>
      <c r="E57" s="24">
        <f>'様式 A-1'!$D$7</f>
        <v>0</v>
      </c>
      <c r="F57" s="24" t="e">
        <f>'様式 WA-1（集計作業用）'!$D$6</f>
        <v>#N/A</v>
      </c>
      <c r="G57" s="157"/>
      <c r="H57" s="19"/>
      <c r="I57" s="52" t="s">
        <v>142</v>
      </c>
      <c r="J57" s="35"/>
      <c r="K57" s="36"/>
      <c r="L57" s="35"/>
      <c r="M57" s="36"/>
      <c r="N57" s="19" t="s">
        <v>29</v>
      </c>
      <c r="O57" s="52"/>
      <c r="P57" s="191"/>
      <c r="Q57" s="19"/>
      <c r="R57" s="19"/>
      <c r="S57" s="19"/>
      <c r="T57" s="25"/>
      <c r="U57" s="19"/>
      <c r="V57" s="19"/>
      <c r="W57" s="18"/>
      <c r="X57" s="19" t="str">
        <f>IF(W57="","",DATEDIF(W57,'様式 A-1'!$G$2,"Y"))</f>
        <v/>
      </c>
      <c r="Y57" s="19" t="str">
        <f t="shared" si="5"/>
        <v/>
      </c>
      <c r="Z57" s="19" t="str">
        <f t="shared" si="6"/>
        <v/>
      </c>
      <c r="AA57" s="423"/>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236"/>
      <c r="AZ57" s="19">
        <f t="shared" si="7"/>
        <v>0</v>
      </c>
      <c r="BA57" s="54">
        <f t="shared" si="8"/>
        <v>0</v>
      </c>
      <c r="BB57" s="54">
        <f t="shared" si="12"/>
        <v>0</v>
      </c>
    </row>
    <row r="58" spans="1:54" ht="24" customHeight="1">
      <c r="A58" s="19" t="str">
        <f>IF('様式 A-1'!$AL$1="","",'様式 A-1'!$AL$1)</f>
        <v/>
      </c>
      <c r="B58" s="52"/>
      <c r="C58" s="53" t="str">
        <f t="shared" si="10"/>
        <v/>
      </c>
      <c r="D58" s="53" t="str">
        <f t="shared" si="11"/>
        <v/>
      </c>
      <c r="E58" s="24">
        <f>'様式 A-1'!$D$7</f>
        <v>0</v>
      </c>
      <c r="F58" s="24" t="e">
        <f>'様式 WA-1（集計作業用）'!$D$6</f>
        <v>#N/A</v>
      </c>
      <c r="G58" s="157"/>
      <c r="H58" s="19"/>
      <c r="I58" s="52" t="s">
        <v>143</v>
      </c>
      <c r="J58" s="35"/>
      <c r="K58" s="36"/>
      <c r="L58" s="35"/>
      <c r="M58" s="36"/>
      <c r="N58" s="19" t="s">
        <v>29</v>
      </c>
      <c r="O58" s="52"/>
      <c r="P58" s="191"/>
      <c r="Q58" s="19"/>
      <c r="R58" s="19"/>
      <c r="S58" s="19"/>
      <c r="T58" s="25"/>
      <c r="U58" s="19"/>
      <c r="V58" s="19"/>
      <c r="W58" s="18"/>
      <c r="X58" s="19" t="str">
        <f>IF(W58="","",DATEDIF(W58,'様式 A-1'!$G$2,"Y"))</f>
        <v/>
      </c>
      <c r="Y58" s="19" t="str">
        <f t="shared" si="5"/>
        <v/>
      </c>
      <c r="Z58" s="19" t="str">
        <f t="shared" si="6"/>
        <v/>
      </c>
      <c r="AA58" s="423"/>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236"/>
      <c r="AZ58" s="19">
        <f t="shared" si="7"/>
        <v>0</v>
      </c>
      <c r="BA58" s="54">
        <f t="shared" si="8"/>
        <v>0</v>
      </c>
      <c r="BB58" s="54">
        <f t="shared" si="12"/>
        <v>0</v>
      </c>
    </row>
    <row r="59" spans="1:54" ht="24" customHeight="1">
      <c r="A59" s="19" t="str">
        <f>IF('様式 A-1'!$AL$1="","",'様式 A-1'!$AL$1)</f>
        <v/>
      </c>
      <c r="B59" s="52"/>
      <c r="C59" s="53" t="str">
        <f t="shared" si="10"/>
        <v/>
      </c>
      <c r="D59" s="53" t="str">
        <f t="shared" si="11"/>
        <v/>
      </c>
      <c r="E59" s="24">
        <f>'様式 A-1'!$D$7</f>
        <v>0</v>
      </c>
      <c r="F59" s="24" t="e">
        <f>'様式 WA-1（集計作業用）'!$D$6</f>
        <v>#N/A</v>
      </c>
      <c r="G59" s="157"/>
      <c r="H59" s="19"/>
      <c r="I59" s="52" t="s">
        <v>144</v>
      </c>
      <c r="J59" s="35"/>
      <c r="K59" s="36"/>
      <c r="L59" s="35"/>
      <c r="M59" s="36"/>
      <c r="N59" s="19" t="s">
        <v>29</v>
      </c>
      <c r="O59" s="52"/>
      <c r="P59" s="191"/>
      <c r="Q59" s="19"/>
      <c r="R59" s="19"/>
      <c r="S59" s="19"/>
      <c r="T59" s="25"/>
      <c r="U59" s="19"/>
      <c r="V59" s="19"/>
      <c r="W59" s="18"/>
      <c r="X59" s="19" t="str">
        <f>IF(W59="","",DATEDIF(W59,'様式 A-1'!$G$2,"Y"))</f>
        <v/>
      </c>
      <c r="Y59" s="19" t="str">
        <f t="shared" si="5"/>
        <v/>
      </c>
      <c r="Z59" s="19" t="str">
        <f t="shared" si="6"/>
        <v/>
      </c>
      <c r="AA59" s="423"/>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236"/>
      <c r="AZ59" s="19">
        <f t="shared" si="7"/>
        <v>0</v>
      </c>
      <c r="BA59" s="54">
        <f t="shared" si="8"/>
        <v>0</v>
      </c>
      <c r="BB59" s="54">
        <f t="shared" si="12"/>
        <v>0</v>
      </c>
    </row>
    <row r="60" spans="1:54" ht="24" customHeight="1">
      <c r="A60" s="19" t="str">
        <f>IF('様式 A-1'!$AL$1="","",'様式 A-1'!$AL$1)</f>
        <v/>
      </c>
      <c r="B60" s="52"/>
      <c r="C60" s="53" t="str">
        <f t="shared" si="10"/>
        <v/>
      </c>
      <c r="D60" s="53" t="str">
        <f t="shared" si="11"/>
        <v/>
      </c>
      <c r="E60" s="24">
        <f>'様式 A-1'!$D$7</f>
        <v>0</v>
      </c>
      <c r="F60" s="24" t="e">
        <f>'様式 WA-1（集計作業用）'!$D$6</f>
        <v>#N/A</v>
      </c>
      <c r="G60" s="157"/>
      <c r="H60" s="19"/>
      <c r="I60" s="52" t="s">
        <v>145</v>
      </c>
      <c r="J60" s="35"/>
      <c r="K60" s="36"/>
      <c r="L60" s="35"/>
      <c r="M60" s="36"/>
      <c r="N60" s="19" t="s">
        <v>29</v>
      </c>
      <c r="O60" s="52"/>
      <c r="P60" s="191"/>
      <c r="Q60" s="19"/>
      <c r="R60" s="19"/>
      <c r="S60" s="19"/>
      <c r="T60" s="25"/>
      <c r="U60" s="19"/>
      <c r="V60" s="19"/>
      <c r="W60" s="18"/>
      <c r="X60" s="19" t="str">
        <f>IF(W60="","",DATEDIF(W60,'様式 A-1'!$G$2,"Y"))</f>
        <v/>
      </c>
      <c r="Y60" s="19" t="str">
        <f t="shared" si="5"/>
        <v/>
      </c>
      <c r="Z60" s="19" t="str">
        <f t="shared" si="6"/>
        <v/>
      </c>
      <c r="AA60" s="423"/>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236"/>
      <c r="AZ60" s="19">
        <f t="shared" si="7"/>
        <v>0</v>
      </c>
      <c r="BA60" s="54">
        <f t="shared" si="8"/>
        <v>0</v>
      </c>
      <c r="BB60" s="54">
        <f t="shared" si="12"/>
        <v>0</v>
      </c>
    </row>
    <row r="61" spans="1:54" ht="24" customHeight="1">
      <c r="A61" s="19" t="str">
        <f>IF('様式 A-1'!$AL$1="","",'様式 A-1'!$AL$1)</f>
        <v/>
      </c>
      <c r="B61" s="52"/>
      <c r="C61" s="53" t="str">
        <f t="shared" si="10"/>
        <v/>
      </c>
      <c r="D61" s="53" t="str">
        <f t="shared" si="11"/>
        <v/>
      </c>
      <c r="E61" s="24">
        <f>'様式 A-1'!$D$7</f>
        <v>0</v>
      </c>
      <c r="F61" s="24" t="e">
        <f>'様式 WA-1（集計作業用）'!$D$6</f>
        <v>#N/A</v>
      </c>
      <c r="G61" s="157"/>
      <c r="H61" s="19"/>
      <c r="I61" s="52" t="s">
        <v>146</v>
      </c>
      <c r="J61" s="35"/>
      <c r="K61" s="36"/>
      <c r="L61" s="35"/>
      <c r="M61" s="36"/>
      <c r="N61" s="19" t="s">
        <v>29</v>
      </c>
      <c r="O61" s="52"/>
      <c r="P61" s="191"/>
      <c r="Q61" s="19"/>
      <c r="R61" s="19"/>
      <c r="S61" s="19"/>
      <c r="T61" s="25"/>
      <c r="U61" s="19"/>
      <c r="V61" s="19"/>
      <c r="W61" s="18"/>
      <c r="X61" s="19" t="str">
        <f>IF(W61="","",DATEDIF(W61,'様式 A-1'!$G$2,"Y"))</f>
        <v/>
      </c>
      <c r="Y61" s="19" t="str">
        <f t="shared" si="5"/>
        <v/>
      </c>
      <c r="Z61" s="19" t="str">
        <f t="shared" si="6"/>
        <v/>
      </c>
      <c r="AA61" s="423"/>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236"/>
      <c r="AZ61" s="19">
        <f t="shared" si="7"/>
        <v>0</v>
      </c>
      <c r="BA61" s="54">
        <f t="shared" si="8"/>
        <v>0</v>
      </c>
      <c r="BB61" s="54">
        <f t="shared" si="12"/>
        <v>0</v>
      </c>
    </row>
    <row r="62" spans="1:54" ht="24" customHeight="1">
      <c r="A62" s="19" t="str">
        <f>IF('様式 A-1'!$AL$1="","",'様式 A-1'!$AL$1)</f>
        <v/>
      </c>
      <c r="B62" s="52"/>
      <c r="C62" s="53" t="str">
        <f t="shared" si="10"/>
        <v/>
      </c>
      <c r="D62" s="53" t="str">
        <f t="shared" si="11"/>
        <v/>
      </c>
      <c r="E62" s="24">
        <f>'様式 A-1'!$D$7</f>
        <v>0</v>
      </c>
      <c r="F62" s="24" t="e">
        <f>'様式 WA-1（集計作業用）'!$D$6</f>
        <v>#N/A</v>
      </c>
      <c r="G62" s="157"/>
      <c r="H62" s="19"/>
      <c r="I62" s="52" t="s">
        <v>147</v>
      </c>
      <c r="J62" s="35"/>
      <c r="K62" s="36"/>
      <c r="L62" s="35"/>
      <c r="M62" s="36"/>
      <c r="N62" s="19" t="s">
        <v>29</v>
      </c>
      <c r="O62" s="52"/>
      <c r="P62" s="191"/>
      <c r="Q62" s="19"/>
      <c r="R62" s="19"/>
      <c r="S62" s="19"/>
      <c r="T62" s="25"/>
      <c r="U62" s="19"/>
      <c r="V62" s="19"/>
      <c r="W62" s="18"/>
      <c r="X62" s="19" t="str">
        <f>IF(W62="","",DATEDIF(W62,'様式 A-1'!$G$2,"Y"))</f>
        <v/>
      </c>
      <c r="Y62" s="19" t="str">
        <f t="shared" si="5"/>
        <v/>
      </c>
      <c r="Z62" s="19" t="str">
        <f t="shared" si="6"/>
        <v/>
      </c>
      <c r="AA62" s="423"/>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236"/>
      <c r="AZ62" s="19">
        <f t="shared" si="7"/>
        <v>0</v>
      </c>
      <c r="BA62" s="54">
        <f t="shared" si="8"/>
        <v>0</v>
      </c>
      <c r="BB62" s="54">
        <f t="shared" si="12"/>
        <v>0</v>
      </c>
    </row>
    <row r="63" spans="1:54" ht="24" customHeight="1">
      <c r="A63" s="19" t="str">
        <f>IF('様式 A-1'!$AL$1="","",'様式 A-1'!$AL$1)</f>
        <v/>
      </c>
      <c r="B63" s="52"/>
      <c r="C63" s="53" t="str">
        <f t="shared" si="10"/>
        <v/>
      </c>
      <c r="D63" s="53" t="str">
        <f t="shared" si="11"/>
        <v/>
      </c>
      <c r="E63" s="24">
        <f>'様式 A-1'!$D$7</f>
        <v>0</v>
      </c>
      <c r="F63" s="24" t="e">
        <f>'様式 WA-1（集計作業用）'!$D$6</f>
        <v>#N/A</v>
      </c>
      <c r="G63" s="157"/>
      <c r="H63" s="19"/>
      <c r="I63" s="52" t="s">
        <v>148</v>
      </c>
      <c r="J63" s="35"/>
      <c r="K63" s="36"/>
      <c r="L63" s="35"/>
      <c r="M63" s="36"/>
      <c r="N63" s="19" t="s">
        <v>29</v>
      </c>
      <c r="O63" s="52"/>
      <c r="P63" s="191"/>
      <c r="Q63" s="19"/>
      <c r="R63" s="19"/>
      <c r="S63" s="19"/>
      <c r="T63" s="25"/>
      <c r="U63" s="19"/>
      <c r="V63" s="19"/>
      <c r="W63" s="18"/>
      <c r="X63" s="19" t="str">
        <f>IF(W63="","",DATEDIF(W63,'様式 A-1'!$G$2,"Y"))</f>
        <v/>
      </c>
      <c r="Y63" s="19" t="str">
        <f t="shared" si="5"/>
        <v/>
      </c>
      <c r="Z63" s="19" t="str">
        <f t="shared" si="6"/>
        <v/>
      </c>
      <c r="AA63" s="423"/>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236"/>
      <c r="AZ63" s="19">
        <f t="shared" si="7"/>
        <v>0</v>
      </c>
      <c r="BA63" s="54">
        <f t="shared" si="8"/>
        <v>0</v>
      </c>
      <c r="BB63" s="54">
        <f t="shared" si="12"/>
        <v>0</v>
      </c>
    </row>
    <row r="64" spans="1:54" ht="24" customHeight="1">
      <c r="A64" s="19" t="str">
        <f>IF('様式 A-1'!$AL$1="","",'様式 A-1'!$AL$1)</f>
        <v/>
      </c>
      <c r="B64" s="52"/>
      <c r="C64" s="53" t="str">
        <f t="shared" si="10"/>
        <v/>
      </c>
      <c r="D64" s="53" t="str">
        <f t="shared" si="11"/>
        <v/>
      </c>
      <c r="E64" s="24">
        <f>'様式 A-1'!$D$7</f>
        <v>0</v>
      </c>
      <c r="F64" s="24" t="e">
        <f>'様式 WA-1（集計作業用）'!$D$6</f>
        <v>#N/A</v>
      </c>
      <c r="G64" s="157"/>
      <c r="H64" s="19"/>
      <c r="I64" s="52" t="s">
        <v>149</v>
      </c>
      <c r="J64" s="35"/>
      <c r="K64" s="36"/>
      <c r="L64" s="35"/>
      <c r="M64" s="36"/>
      <c r="N64" s="19" t="s">
        <v>29</v>
      </c>
      <c r="O64" s="52"/>
      <c r="P64" s="191"/>
      <c r="Q64" s="19"/>
      <c r="R64" s="19"/>
      <c r="S64" s="19"/>
      <c r="T64" s="25"/>
      <c r="U64" s="19"/>
      <c r="V64" s="19"/>
      <c r="W64" s="18"/>
      <c r="X64" s="19" t="str">
        <f>IF(W64="","",DATEDIF(W64,'様式 A-1'!$G$2,"Y"))</f>
        <v/>
      </c>
      <c r="Y64" s="19" t="str">
        <f t="shared" si="5"/>
        <v/>
      </c>
      <c r="Z64" s="19" t="str">
        <f t="shared" si="6"/>
        <v/>
      </c>
      <c r="AA64" s="423"/>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236"/>
      <c r="AZ64" s="19">
        <f t="shared" si="7"/>
        <v>0</v>
      </c>
      <c r="BA64" s="54">
        <f t="shared" si="8"/>
        <v>0</v>
      </c>
      <c r="BB64" s="54">
        <f t="shared" si="12"/>
        <v>0</v>
      </c>
    </row>
    <row r="65" spans="1:54" ht="24" customHeight="1">
      <c r="A65" s="19" t="str">
        <f>IF('様式 A-1'!$AL$1="","",'様式 A-1'!$AL$1)</f>
        <v/>
      </c>
      <c r="B65" s="52"/>
      <c r="C65" s="53" t="str">
        <f t="shared" si="10"/>
        <v/>
      </c>
      <c r="D65" s="53" t="str">
        <f t="shared" si="11"/>
        <v/>
      </c>
      <c r="E65" s="24">
        <f>'様式 A-1'!$D$7</f>
        <v>0</v>
      </c>
      <c r="F65" s="24" t="e">
        <f>'様式 WA-1（集計作業用）'!$D$6</f>
        <v>#N/A</v>
      </c>
      <c r="G65" s="157"/>
      <c r="H65" s="19"/>
      <c r="I65" s="52" t="s">
        <v>150</v>
      </c>
      <c r="J65" s="35"/>
      <c r="K65" s="36"/>
      <c r="L65" s="35"/>
      <c r="M65" s="36"/>
      <c r="N65" s="19" t="s">
        <v>29</v>
      </c>
      <c r="O65" s="52"/>
      <c r="P65" s="191"/>
      <c r="Q65" s="19"/>
      <c r="R65" s="19"/>
      <c r="S65" s="19"/>
      <c r="T65" s="25"/>
      <c r="U65" s="19"/>
      <c r="V65" s="19"/>
      <c r="W65" s="18"/>
      <c r="X65" s="19" t="str">
        <f>IF(W65="","",DATEDIF(W65,'様式 A-1'!$G$2,"Y"))</f>
        <v/>
      </c>
      <c r="Y65" s="19" t="str">
        <f t="shared" si="5"/>
        <v/>
      </c>
      <c r="Z65" s="19" t="str">
        <f t="shared" si="6"/>
        <v/>
      </c>
      <c r="AA65" s="423"/>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236"/>
      <c r="AZ65" s="19">
        <f t="shared" si="7"/>
        <v>0</v>
      </c>
      <c r="BA65" s="54">
        <f t="shared" si="8"/>
        <v>0</v>
      </c>
      <c r="BB65" s="54">
        <f t="shared" si="12"/>
        <v>0</v>
      </c>
    </row>
    <row r="66" spans="1:54" ht="24" customHeight="1">
      <c r="A66" s="19" t="str">
        <f>IF('様式 A-1'!$AL$1="","",'様式 A-1'!$AL$1)</f>
        <v/>
      </c>
      <c r="B66" s="52"/>
      <c r="C66" s="53" t="str">
        <f t="shared" si="10"/>
        <v/>
      </c>
      <c r="D66" s="53" t="str">
        <f t="shared" si="11"/>
        <v/>
      </c>
      <c r="E66" s="24">
        <f>'様式 A-1'!$D$7</f>
        <v>0</v>
      </c>
      <c r="F66" s="24" t="e">
        <f>'様式 WA-1（集計作業用）'!$D$6</f>
        <v>#N/A</v>
      </c>
      <c r="G66" s="157"/>
      <c r="H66" s="19"/>
      <c r="I66" s="52" t="s">
        <v>151</v>
      </c>
      <c r="J66" s="35"/>
      <c r="K66" s="36"/>
      <c r="L66" s="35"/>
      <c r="M66" s="36"/>
      <c r="N66" s="19" t="s">
        <v>29</v>
      </c>
      <c r="O66" s="52"/>
      <c r="P66" s="191"/>
      <c r="Q66" s="19"/>
      <c r="R66" s="19"/>
      <c r="S66" s="19"/>
      <c r="T66" s="25"/>
      <c r="U66" s="19"/>
      <c r="V66" s="19"/>
      <c r="W66" s="18"/>
      <c r="X66" s="19" t="str">
        <f>IF(W66="","",DATEDIF(W66,'様式 A-1'!$G$2,"Y"))</f>
        <v/>
      </c>
      <c r="Y66" s="19" t="str">
        <f t="shared" si="5"/>
        <v/>
      </c>
      <c r="Z66" s="19" t="str">
        <f t="shared" si="6"/>
        <v/>
      </c>
      <c r="AA66" s="423"/>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236"/>
      <c r="AZ66" s="19">
        <f t="shared" si="7"/>
        <v>0</v>
      </c>
      <c r="BA66" s="54">
        <f t="shared" si="8"/>
        <v>0</v>
      </c>
      <c r="BB66" s="54">
        <f t="shared" si="12"/>
        <v>0</v>
      </c>
    </row>
    <row r="67" spans="1:54" ht="24" customHeight="1">
      <c r="A67" s="19" t="str">
        <f>IF('様式 A-1'!$AL$1="","",'様式 A-1'!$AL$1)</f>
        <v/>
      </c>
      <c r="B67" s="52"/>
      <c r="C67" s="53" t="str">
        <f t="shared" si="10"/>
        <v/>
      </c>
      <c r="D67" s="53" t="str">
        <f t="shared" si="11"/>
        <v/>
      </c>
      <c r="E67" s="24">
        <f>'様式 A-1'!$D$7</f>
        <v>0</v>
      </c>
      <c r="F67" s="24" t="e">
        <f>'様式 WA-1（集計作業用）'!$D$6</f>
        <v>#N/A</v>
      </c>
      <c r="G67" s="157"/>
      <c r="H67" s="19"/>
      <c r="I67" s="52" t="s">
        <v>152</v>
      </c>
      <c r="J67" s="35"/>
      <c r="K67" s="36"/>
      <c r="L67" s="35"/>
      <c r="M67" s="36"/>
      <c r="N67" s="19" t="s">
        <v>29</v>
      </c>
      <c r="O67" s="52"/>
      <c r="P67" s="191"/>
      <c r="Q67" s="19"/>
      <c r="R67" s="19"/>
      <c r="S67" s="19"/>
      <c r="T67" s="25"/>
      <c r="U67" s="19"/>
      <c r="V67" s="19"/>
      <c r="W67" s="18"/>
      <c r="X67" s="19" t="str">
        <f>IF(W67="","",DATEDIF(W67,'様式 A-1'!$G$2,"Y"))</f>
        <v/>
      </c>
      <c r="Y67" s="19" t="str">
        <f t="shared" si="5"/>
        <v/>
      </c>
      <c r="Z67" s="19" t="str">
        <f t="shared" si="6"/>
        <v/>
      </c>
      <c r="AA67" s="423"/>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236"/>
      <c r="AZ67" s="19">
        <f t="shared" si="7"/>
        <v>0</v>
      </c>
      <c r="BA67" s="54">
        <f t="shared" si="8"/>
        <v>0</v>
      </c>
      <c r="BB67" s="54">
        <f t="shared" si="12"/>
        <v>0</v>
      </c>
    </row>
    <row r="68" spans="1:54" ht="24" customHeight="1">
      <c r="A68" s="19" t="str">
        <f>IF('様式 A-1'!$AL$1="","",'様式 A-1'!$AL$1)</f>
        <v/>
      </c>
      <c r="B68" s="52"/>
      <c r="C68" s="53" t="str">
        <f t="shared" si="10"/>
        <v/>
      </c>
      <c r="D68" s="53" t="str">
        <f t="shared" si="11"/>
        <v/>
      </c>
      <c r="E68" s="24">
        <f>'様式 A-1'!$D$7</f>
        <v>0</v>
      </c>
      <c r="F68" s="24" t="e">
        <f>'様式 WA-1（集計作業用）'!$D$6</f>
        <v>#N/A</v>
      </c>
      <c r="G68" s="157"/>
      <c r="H68" s="19"/>
      <c r="I68" s="52" t="s">
        <v>153</v>
      </c>
      <c r="J68" s="35"/>
      <c r="K68" s="36"/>
      <c r="L68" s="35"/>
      <c r="M68" s="36"/>
      <c r="N68" s="19" t="s">
        <v>29</v>
      </c>
      <c r="O68" s="52"/>
      <c r="P68" s="191"/>
      <c r="Q68" s="19"/>
      <c r="R68" s="19"/>
      <c r="S68" s="19"/>
      <c r="T68" s="25"/>
      <c r="U68" s="19"/>
      <c r="V68" s="19"/>
      <c r="W68" s="18"/>
      <c r="X68" s="19" t="str">
        <f>IF(W68="","",DATEDIF(W68,'様式 A-1'!$G$2,"Y"))</f>
        <v/>
      </c>
      <c r="Y68" s="19" t="str">
        <f t="shared" si="5"/>
        <v/>
      </c>
      <c r="Z68" s="19" t="str">
        <f t="shared" si="6"/>
        <v/>
      </c>
      <c r="AA68" s="423"/>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236"/>
      <c r="AZ68" s="19">
        <f t="shared" si="7"/>
        <v>0</v>
      </c>
      <c r="BA68" s="54">
        <f t="shared" si="8"/>
        <v>0</v>
      </c>
      <c r="BB68" s="54">
        <f t="shared" si="12"/>
        <v>0</v>
      </c>
    </row>
    <row r="69" spans="1:54" ht="24" customHeight="1">
      <c r="A69" s="19" t="str">
        <f>IF('様式 A-1'!$AL$1="","",'様式 A-1'!$AL$1)</f>
        <v/>
      </c>
      <c r="B69" s="52"/>
      <c r="C69" s="53" t="str">
        <f t="shared" si="10"/>
        <v/>
      </c>
      <c r="D69" s="53" t="str">
        <f t="shared" si="11"/>
        <v/>
      </c>
      <c r="E69" s="24">
        <f>'様式 A-1'!$D$7</f>
        <v>0</v>
      </c>
      <c r="F69" s="24" t="e">
        <f>'様式 WA-1（集計作業用）'!$D$6</f>
        <v>#N/A</v>
      </c>
      <c r="G69" s="157"/>
      <c r="H69" s="19"/>
      <c r="I69" s="52" t="s">
        <v>154</v>
      </c>
      <c r="J69" s="35"/>
      <c r="K69" s="36"/>
      <c r="L69" s="35"/>
      <c r="M69" s="36"/>
      <c r="N69" s="19" t="s">
        <v>29</v>
      </c>
      <c r="O69" s="52"/>
      <c r="P69" s="191"/>
      <c r="Q69" s="19"/>
      <c r="R69" s="19"/>
      <c r="S69" s="19"/>
      <c r="T69" s="25"/>
      <c r="U69" s="19"/>
      <c r="V69" s="19"/>
      <c r="W69" s="18"/>
      <c r="X69" s="19" t="str">
        <f>IF(W69="","",DATEDIF(W69,'様式 A-1'!$G$2,"Y"))</f>
        <v/>
      </c>
      <c r="Y69" s="19" t="str">
        <f t="shared" si="5"/>
        <v/>
      </c>
      <c r="Z69" s="19" t="str">
        <f t="shared" si="6"/>
        <v/>
      </c>
      <c r="AA69" s="423"/>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236"/>
      <c r="AZ69" s="19">
        <f t="shared" si="7"/>
        <v>0</v>
      </c>
      <c r="BA69" s="54">
        <f t="shared" si="8"/>
        <v>0</v>
      </c>
      <c r="BB69" s="54">
        <f t="shared" si="12"/>
        <v>0</v>
      </c>
    </row>
    <row r="70" spans="1:54" ht="24" customHeight="1">
      <c r="A70" s="19" t="str">
        <f>IF('様式 A-1'!$AL$1="","",'様式 A-1'!$AL$1)</f>
        <v/>
      </c>
      <c r="B70" s="52"/>
      <c r="C70" s="53" t="str">
        <f t="shared" si="10"/>
        <v/>
      </c>
      <c r="D70" s="53" t="str">
        <f t="shared" si="11"/>
        <v/>
      </c>
      <c r="E70" s="24">
        <f>'様式 A-1'!$D$7</f>
        <v>0</v>
      </c>
      <c r="F70" s="24" t="e">
        <f>'様式 WA-1（集計作業用）'!$D$6</f>
        <v>#N/A</v>
      </c>
      <c r="G70" s="157"/>
      <c r="H70" s="19"/>
      <c r="I70" s="52" t="s">
        <v>155</v>
      </c>
      <c r="J70" s="35"/>
      <c r="K70" s="36"/>
      <c r="L70" s="35"/>
      <c r="M70" s="36"/>
      <c r="N70" s="19" t="s">
        <v>29</v>
      </c>
      <c r="O70" s="52"/>
      <c r="P70" s="191"/>
      <c r="Q70" s="19"/>
      <c r="R70" s="19"/>
      <c r="S70" s="19"/>
      <c r="T70" s="25"/>
      <c r="U70" s="19"/>
      <c r="V70" s="19"/>
      <c r="W70" s="18"/>
      <c r="X70" s="19" t="str">
        <f>IF(W70="","",DATEDIF(W70,'様式 A-1'!$G$2,"Y"))</f>
        <v/>
      </c>
      <c r="Y70" s="19" t="str">
        <f t="shared" si="5"/>
        <v/>
      </c>
      <c r="Z70" s="19" t="str">
        <f t="shared" si="6"/>
        <v/>
      </c>
      <c r="AA70" s="423"/>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236"/>
      <c r="AZ70" s="19">
        <f t="shared" si="7"/>
        <v>0</v>
      </c>
      <c r="BA70" s="54">
        <f t="shared" si="8"/>
        <v>0</v>
      </c>
      <c r="BB70" s="54">
        <f t="shared" si="12"/>
        <v>0</v>
      </c>
    </row>
    <row r="71" spans="1:54" ht="24" customHeight="1">
      <c r="A71" s="19" t="str">
        <f>IF('様式 A-1'!$AL$1="","",'様式 A-1'!$AL$1)</f>
        <v/>
      </c>
      <c r="B71" s="52"/>
      <c r="C71" s="53" t="str">
        <f t="shared" si="10"/>
        <v/>
      </c>
      <c r="D71" s="53" t="str">
        <f t="shared" si="11"/>
        <v/>
      </c>
      <c r="E71" s="24">
        <f>'様式 A-1'!$D$7</f>
        <v>0</v>
      </c>
      <c r="F71" s="24" t="e">
        <f>'様式 WA-1（集計作業用）'!$D$6</f>
        <v>#N/A</v>
      </c>
      <c r="G71" s="157"/>
      <c r="H71" s="19"/>
      <c r="I71" s="52" t="s">
        <v>156</v>
      </c>
      <c r="J71" s="35"/>
      <c r="K71" s="36"/>
      <c r="L71" s="35"/>
      <c r="M71" s="36"/>
      <c r="N71" s="19" t="s">
        <v>29</v>
      </c>
      <c r="O71" s="52"/>
      <c r="P71" s="191"/>
      <c r="Q71" s="19"/>
      <c r="R71" s="19"/>
      <c r="S71" s="19"/>
      <c r="T71" s="25"/>
      <c r="U71" s="19"/>
      <c r="V71" s="19"/>
      <c r="W71" s="18"/>
      <c r="X71" s="19" t="str">
        <f>IF(W71="","",DATEDIF(W71,'様式 A-1'!$G$2,"Y"))</f>
        <v/>
      </c>
      <c r="Y71" s="19" t="str">
        <f t="shared" si="5"/>
        <v/>
      </c>
      <c r="Z71" s="19" t="str">
        <f t="shared" si="6"/>
        <v/>
      </c>
      <c r="AA71" s="423"/>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236"/>
      <c r="AZ71" s="19">
        <f t="shared" si="7"/>
        <v>0</v>
      </c>
      <c r="BA71" s="54">
        <f t="shared" si="8"/>
        <v>0</v>
      </c>
      <c r="BB71" s="54">
        <f t="shared" si="12"/>
        <v>0</v>
      </c>
    </row>
    <row r="72" spans="1:54" ht="24" customHeight="1">
      <c r="A72" s="19" t="str">
        <f>IF('様式 A-1'!$AL$1="","",'様式 A-1'!$AL$1)</f>
        <v/>
      </c>
      <c r="B72" s="52"/>
      <c r="C72" s="53" t="str">
        <f t="shared" si="10"/>
        <v/>
      </c>
      <c r="D72" s="53" t="str">
        <f t="shared" si="11"/>
        <v/>
      </c>
      <c r="E72" s="24">
        <f>'様式 A-1'!$D$7</f>
        <v>0</v>
      </c>
      <c r="F72" s="24" t="e">
        <f>'様式 WA-1（集計作業用）'!$D$6</f>
        <v>#N/A</v>
      </c>
      <c r="G72" s="157"/>
      <c r="H72" s="19"/>
      <c r="I72" s="52" t="s">
        <v>157</v>
      </c>
      <c r="J72" s="35"/>
      <c r="K72" s="36"/>
      <c r="L72" s="35"/>
      <c r="M72" s="36"/>
      <c r="N72" s="19" t="s">
        <v>29</v>
      </c>
      <c r="O72" s="52"/>
      <c r="P72" s="191"/>
      <c r="Q72" s="19"/>
      <c r="R72" s="19"/>
      <c r="S72" s="19"/>
      <c r="T72" s="25"/>
      <c r="U72" s="19"/>
      <c r="V72" s="19"/>
      <c r="W72" s="18"/>
      <c r="X72" s="19" t="str">
        <f>IF(W72="","",DATEDIF(W72,'様式 A-1'!$G$2,"Y"))</f>
        <v/>
      </c>
      <c r="Y72" s="19" t="str">
        <f t="shared" si="5"/>
        <v/>
      </c>
      <c r="Z72" s="19" t="str">
        <f t="shared" si="6"/>
        <v/>
      </c>
      <c r="AA72" s="423"/>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236"/>
      <c r="AZ72" s="19">
        <f t="shared" ref="AZ72:AZ103" si="13">COUNT(AB72:AX72)</f>
        <v>0</v>
      </c>
      <c r="BA72" s="54">
        <f t="shared" si="8"/>
        <v>0</v>
      </c>
      <c r="BB72" s="54">
        <f t="shared" si="12"/>
        <v>0</v>
      </c>
    </row>
    <row r="73" spans="1:54" ht="24" customHeight="1">
      <c r="A73" s="19" t="str">
        <f>IF('様式 A-1'!$AL$1="","",'様式 A-1'!$AL$1)</f>
        <v/>
      </c>
      <c r="B73" s="52"/>
      <c r="C73" s="53" t="str">
        <f t="shared" si="10"/>
        <v/>
      </c>
      <c r="D73" s="53" t="str">
        <f t="shared" si="11"/>
        <v/>
      </c>
      <c r="E73" s="24">
        <f>'様式 A-1'!$D$7</f>
        <v>0</v>
      </c>
      <c r="F73" s="24" t="e">
        <f>'様式 WA-1（集計作業用）'!$D$6</f>
        <v>#N/A</v>
      </c>
      <c r="G73" s="157"/>
      <c r="H73" s="19"/>
      <c r="I73" s="52" t="s">
        <v>158</v>
      </c>
      <c r="J73" s="35"/>
      <c r="K73" s="36"/>
      <c r="L73" s="35"/>
      <c r="M73" s="36"/>
      <c r="N73" s="19" t="s">
        <v>29</v>
      </c>
      <c r="O73" s="52"/>
      <c r="P73" s="191"/>
      <c r="Q73" s="19"/>
      <c r="R73" s="19"/>
      <c r="S73" s="19"/>
      <c r="T73" s="25"/>
      <c r="U73" s="19"/>
      <c r="V73" s="19"/>
      <c r="W73" s="18"/>
      <c r="X73" s="19" t="str">
        <f>IF(W73="","",DATEDIF(W73,'様式 A-1'!$G$2,"Y"))</f>
        <v/>
      </c>
      <c r="Y73" s="19" t="str">
        <f t="shared" si="5"/>
        <v/>
      </c>
      <c r="Z73" s="19" t="str">
        <f t="shared" si="6"/>
        <v/>
      </c>
      <c r="AA73" s="423"/>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236"/>
      <c r="AZ73" s="19">
        <f t="shared" si="13"/>
        <v>0</v>
      </c>
      <c r="BA73" s="54">
        <f t="shared" si="8"/>
        <v>0</v>
      </c>
      <c r="BB73" s="54">
        <f t="shared" si="12"/>
        <v>0</v>
      </c>
    </row>
    <row r="74" spans="1:54" ht="24" customHeight="1">
      <c r="A74" s="19" t="str">
        <f>IF('様式 A-1'!$AL$1="","",'様式 A-1'!$AL$1)</f>
        <v/>
      </c>
      <c r="B74" s="52"/>
      <c r="C74" s="53" t="str">
        <f t="shared" si="10"/>
        <v/>
      </c>
      <c r="D74" s="53" t="str">
        <f t="shared" si="11"/>
        <v/>
      </c>
      <c r="E74" s="24">
        <f>'様式 A-1'!$D$7</f>
        <v>0</v>
      </c>
      <c r="F74" s="24" t="e">
        <f>'様式 WA-1（集計作業用）'!$D$6</f>
        <v>#N/A</v>
      </c>
      <c r="G74" s="157"/>
      <c r="H74" s="19"/>
      <c r="I74" s="52" t="s">
        <v>159</v>
      </c>
      <c r="J74" s="35"/>
      <c r="K74" s="36"/>
      <c r="L74" s="35"/>
      <c r="M74" s="36"/>
      <c r="N74" s="19" t="s">
        <v>29</v>
      </c>
      <c r="O74" s="52"/>
      <c r="P74" s="191"/>
      <c r="Q74" s="19"/>
      <c r="R74" s="19"/>
      <c r="S74" s="19"/>
      <c r="T74" s="25"/>
      <c r="U74" s="19"/>
      <c r="V74" s="19"/>
      <c r="W74" s="18"/>
      <c r="X74" s="19" t="str">
        <f>IF(W74="","",DATEDIF(W74,'様式 A-1'!$G$2,"Y"))</f>
        <v/>
      </c>
      <c r="Y74" s="19" t="str">
        <f t="shared" si="5"/>
        <v/>
      </c>
      <c r="Z74" s="19" t="str">
        <f t="shared" si="6"/>
        <v/>
      </c>
      <c r="AA74" s="423"/>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236"/>
      <c r="AZ74" s="19">
        <f t="shared" si="13"/>
        <v>0</v>
      </c>
      <c r="BA74" s="54">
        <f t="shared" si="8"/>
        <v>0</v>
      </c>
      <c r="BB74" s="54">
        <f t="shared" si="12"/>
        <v>0</v>
      </c>
    </row>
    <row r="75" spans="1:54" ht="24" customHeight="1">
      <c r="A75" s="19" t="str">
        <f>IF('様式 A-1'!$AL$1="","",'様式 A-1'!$AL$1)</f>
        <v/>
      </c>
      <c r="B75" s="52"/>
      <c r="C75" s="53" t="str">
        <f t="shared" si="10"/>
        <v/>
      </c>
      <c r="D75" s="53" t="str">
        <f t="shared" si="11"/>
        <v/>
      </c>
      <c r="E75" s="24">
        <f>'様式 A-1'!$D$7</f>
        <v>0</v>
      </c>
      <c r="F75" s="24" t="e">
        <f>'様式 WA-1（集計作業用）'!$D$6</f>
        <v>#N/A</v>
      </c>
      <c r="G75" s="157"/>
      <c r="H75" s="19"/>
      <c r="I75" s="52" t="s">
        <v>160</v>
      </c>
      <c r="J75" s="35"/>
      <c r="K75" s="36"/>
      <c r="L75" s="35"/>
      <c r="M75" s="36"/>
      <c r="N75" s="19" t="s">
        <v>29</v>
      </c>
      <c r="O75" s="52"/>
      <c r="P75" s="191"/>
      <c r="Q75" s="19"/>
      <c r="R75" s="19"/>
      <c r="S75" s="19"/>
      <c r="T75" s="25"/>
      <c r="U75" s="19"/>
      <c r="V75" s="19"/>
      <c r="W75" s="18"/>
      <c r="X75" s="19" t="str">
        <f>IF(W75="","",DATEDIF(W75,'様式 A-1'!$G$2,"Y"))</f>
        <v/>
      </c>
      <c r="Y75" s="19" t="str">
        <f t="shared" ref="Y75:Y129" si="14">IF(W75="","",DATEDIF(W75,$BJ$157,"Y"))</f>
        <v/>
      </c>
      <c r="Z75" s="19" t="str">
        <f t="shared" ref="Z75:Z129" si="15">IF(W75="","",DATEDIF(W75,$BJ$156,"Y"))</f>
        <v/>
      </c>
      <c r="AA75" s="423"/>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236"/>
      <c r="AZ75" s="19">
        <f t="shared" si="13"/>
        <v>0</v>
      </c>
      <c r="BA75" s="54">
        <f t="shared" si="8"/>
        <v>0</v>
      </c>
      <c r="BB75" s="54">
        <f t="shared" si="12"/>
        <v>0</v>
      </c>
    </row>
    <row r="76" spans="1:54" ht="24" customHeight="1">
      <c r="A76" s="19" t="str">
        <f>IF('様式 A-1'!$AL$1="","",'様式 A-1'!$AL$1)</f>
        <v/>
      </c>
      <c r="B76" s="52"/>
      <c r="C76" s="53" t="str">
        <f t="shared" si="10"/>
        <v/>
      </c>
      <c r="D76" s="53" t="str">
        <f t="shared" si="11"/>
        <v/>
      </c>
      <c r="E76" s="24">
        <f>'様式 A-1'!$D$7</f>
        <v>0</v>
      </c>
      <c r="F76" s="24" t="e">
        <f>'様式 WA-1（集計作業用）'!$D$6</f>
        <v>#N/A</v>
      </c>
      <c r="G76" s="157"/>
      <c r="H76" s="19"/>
      <c r="I76" s="52" t="s">
        <v>161</v>
      </c>
      <c r="J76" s="35"/>
      <c r="K76" s="36"/>
      <c r="L76" s="35"/>
      <c r="M76" s="36"/>
      <c r="N76" s="19" t="s">
        <v>29</v>
      </c>
      <c r="O76" s="52"/>
      <c r="P76" s="191"/>
      <c r="Q76" s="19"/>
      <c r="R76" s="19"/>
      <c r="S76" s="19"/>
      <c r="T76" s="25"/>
      <c r="U76" s="19"/>
      <c r="V76" s="19"/>
      <c r="W76" s="18"/>
      <c r="X76" s="19" t="str">
        <f>IF(W76="","",DATEDIF(W76,'様式 A-1'!$G$2,"Y"))</f>
        <v/>
      </c>
      <c r="Y76" s="19" t="str">
        <f t="shared" si="14"/>
        <v/>
      </c>
      <c r="Z76" s="19" t="str">
        <f t="shared" si="15"/>
        <v/>
      </c>
      <c r="AA76" s="423"/>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236"/>
      <c r="AZ76" s="19">
        <f t="shared" si="13"/>
        <v>0</v>
      </c>
      <c r="BA76" s="54">
        <f t="shared" si="8"/>
        <v>0</v>
      </c>
      <c r="BB76" s="54">
        <f t="shared" si="12"/>
        <v>0</v>
      </c>
    </row>
    <row r="77" spans="1:54" ht="24" customHeight="1">
      <c r="A77" s="19" t="str">
        <f>IF('様式 A-1'!$AL$1="","",'様式 A-1'!$AL$1)</f>
        <v/>
      </c>
      <c r="B77" s="52"/>
      <c r="C77" s="53" t="str">
        <f t="shared" si="10"/>
        <v/>
      </c>
      <c r="D77" s="53" t="str">
        <f t="shared" si="11"/>
        <v/>
      </c>
      <c r="E77" s="24">
        <f>'様式 A-1'!$D$7</f>
        <v>0</v>
      </c>
      <c r="F77" s="24" t="e">
        <f>'様式 WA-1（集計作業用）'!$D$6</f>
        <v>#N/A</v>
      </c>
      <c r="G77" s="157"/>
      <c r="H77" s="19"/>
      <c r="I77" s="52" t="s">
        <v>162</v>
      </c>
      <c r="J77" s="35"/>
      <c r="K77" s="36"/>
      <c r="L77" s="35"/>
      <c r="M77" s="36"/>
      <c r="N77" s="19" t="s">
        <v>29</v>
      </c>
      <c r="O77" s="52"/>
      <c r="P77" s="191"/>
      <c r="Q77" s="19"/>
      <c r="R77" s="19"/>
      <c r="S77" s="19"/>
      <c r="T77" s="25"/>
      <c r="U77" s="19"/>
      <c r="V77" s="19"/>
      <c r="W77" s="18"/>
      <c r="X77" s="19" t="str">
        <f>IF(W77="","",DATEDIF(W77,'様式 A-1'!$G$2,"Y"))</f>
        <v/>
      </c>
      <c r="Y77" s="19" t="str">
        <f t="shared" si="14"/>
        <v/>
      </c>
      <c r="Z77" s="19" t="str">
        <f t="shared" si="15"/>
        <v/>
      </c>
      <c r="AA77" s="423"/>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236"/>
      <c r="AZ77" s="19">
        <f t="shared" si="13"/>
        <v>0</v>
      </c>
      <c r="BA77" s="54">
        <f t="shared" si="8"/>
        <v>0</v>
      </c>
      <c r="BB77" s="54">
        <f t="shared" si="12"/>
        <v>0</v>
      </c>
    </row>
    <row r="78" spans="1:54" ht="24" customHeight="1">
      <c r="A78" s="19" t="str">
        <f>IF('様式 A-1'!$AL$1="","",'様式 A-1'!$AL$1)</f>
        <v/>
      </c>
      <c r="B78" s="52"/>
      <c r="C78" s="53" t="str">
        <f t="shared" si="10"/>
        <v/>
      </c>
      <c r="D78" s="53" t="str">
        <f t="shared" si="11"/>
        <v/>
      </c>
      <c r="E78" s="24">
        <f>'様式 A-1'!$D$7</f>
        <v>0</v>
      </c>
      <c r="F78" s="24" t="e">
        <f>'様式 WA-1（集計作業用）'!$D$6</f>
        <v>#N/A</v>
      </c>
      <c r="G78" s="157"/>
      <c r="H78" s="19"/>
      <c r="I78" s="52" t="s">
        <v>163</v>
      </c>
      <c r="J78" s="35"/>
      <c r="K78" s="36"/>
      <c r="L78" s="35"/>
      <c r="M78" s="36"/>
      <c r="N78" s="19" t="s">
        <v>29</v>
      </c>
      <c r="O78" s="52"/>
      <c r="P78" s="191"/>
      <c r="Q78" s="19"/>
      <c r="R78" s="19"/>
      <c r="S78" s="19"/>
      <c r="T78" s="25"/>
      <c r="U78" s="19"/>
      <c r="V78" s="19"/>
      <c r="W78" s="18"/>
      <c r="X78" s="19" t="str">
        <f>IF(W78="","",DATEDIF(W78,'様式 A-1'!$G$2,"Y"))</f>
        <v/>
      </c>
      <c r="Y78" s="19" t="str">
        <f t="shared" si="14"/>
        <v/>
      </c>
      <c r="Z78" s="19" t="str">
        <f t="shared" si="15"/>
        <v/>
      </c>
      <c r="AA78" s="423"/>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236"/>
      <c r="AZ78" s="19">
        <f t="shared" si="13"/>
        <v>0</v>
      </c>
      <c r="BA78" s="54">
        <f t="shared" si="8"/>
        <v>0</v>
      </c>
      <c r="BB78" s="54">
        <f t="shared" si="12"/>
        <v>0</v>
      </c>
    </row>
    <row r="79" spans="1:54" ht="24" customHeight="1">
      <c r="A79" s="19" t="str">
        <f>IF('様式 A-1'!$AL$1="","",'様式 A-1'!$AL$1)</f>
        <v/>
      </c>
      <c r="B79" s="52"/>
      <c r="C79" s="53" t="str">
        <f t="shared" si="10"/>
        <v/>
      </c>
      <c r="D79" s="53" t="str">
        <f t="shared" si="11"/>
        <v/>
      </c>
      <c r="E79" s="24">
        <f>'様式 A-1'!$D$7</f>
        <v>0</v>
      </c>
      <c r="F79" s="24" t="e">
        <f>'様式 WA-1（集計作業用）'!$D$6</f>
        <v>#N/A</v>
      </c>
      <c r="G79" s="157"/>
      <c r="H79" s="19"/>
      <c r="I79" s="52" t="s">
        <v>164</v>
      </c>
      <c r="J79" s="35"/>
      <c r="K79" s="36"/>
      <c r="L79" s="35"/>
      <c r="M79" s="36"/>
      <c r="N79" s="19" t="s">
        <v>29</v>
      </c>
      <c r="O79" s="52"/>
      <c r="P79" s="191"/>
      <c r="Q79" s="19"/>
      <c r="R79" s="19"/>
      <c r="S79" s="19"/>
      <c r="T79" s="25"/>
      <c r="U79" s="19"/>
      <c r="V79" s="19"/>
      <c r="W79" s="18"/>
      <c r="X79" s="19" t="str">
        <f>IF(W79="","",DATEDIF(W79,'様式 A-1'!$G$2,"Y"))</f>
        <v/>
      </c>
      <c r="Y79" s="19" t="str">
        <f t="shared" si="14"/>
        <v/>
      </c>
      <c r="Z79" s="19" t="str">
        <f t="shared" si="15"/>
        <v/>
      </c>
      <c r="AA79" s="423"/>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236"/>
      <c r="AZ79" s="19">
        <f t="shared" si="13"/>
        <v>0</v>
      </c>
      <c r="BA79" s="54">
        <f t="shared" si="8"/>
        <v>0</v>
      </c>
      <c r="BB79" s="54">
        <f t="shared" si="12"/>
        <v>0</v>
      </c>
    </row>
    <row r="80" spans="1:54" ht="24" customHeight="1">
      <c r="A80" s="19" t="str">
        <f>IF('様式 A-1'!$AL$1="","",'様式 A-1'!$AL$1)</f>
        <v/>
      </c>
      <c r="B80" s="52"/>
      <c r="C80" s="53" t="str">
        <f t="shared" si="10"/>
        <v/>
      </c>
      <c r="D80" s="53" t="str">
        <f t="shared" si="11"/>
        <v/>
      </c>
      <c r="E80" s="24">
        <f>'様式 A-1'!$D$7</f>
        <v>0</v>
      </c>
      <c r="F80" s="24" t="e">
        <f>'様式 WA-1（集計作業用）'!$D$6</f>
        <v>#N/A</v>
      </c>
      <c r="G80" s="157"/>
      <c r="H80" s="19"/>
      <c r="I80" s="52" t="s">
        <v>165</v>
      </c>
      <c r="J80" s="35"/>
      <c r="K80" s="36"/>
      <c r="L80" s="35"/>
      <c r="M80" s="36"/>
      <c r="N80" s="19" t="s">
        <v>29</v>
      </c>
      <c r="O80" s="52"/>
      <c r="P80" s="191"/>
      <c r="Q80" s="19"/>
      <c r="R80" s="19"/>
      <c r="S80" s="19"/>
      <c r="T80" s="25"/>
      <c r="U80" s="19"/>
      <c r="V80" s="19"/>
      <c r="W80" s="18"/>
      <c r="X80" s="19" t="str">
        <f>IF(W80="","",DATEDIF(W80,'様式 A-1'!$G$2,"Y"))</f>
        <v/>
      </c>
      <c r="Y80" s="19" t="str">
        <f t="shared" si="14"/>
        <v/>
      </c>
      <c r="Z80" s="19" t="str">
        <f t="shared" si="15"/>
        <v/>
      </c>
      <c r="AA80" s="423"/>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236"/>
      <c r="AZ80" s="19">
        <f t="shared" si="13"/>
        <v>0</v>
      </c>
      <c r="BA80" s="54">
        <f t="shared" si="8"/>
        <v>0</v>
      </c>
      <c r="BB80" s="54">
        <f t="shared" si="12"/>
        <v>0</v>
      </c>
    </row>
    <row r="81" spans="1:54" ht="24" customHeight="1">
      <c r="A81" s="19" t="str">
        <f>IF('様式 A-1'!$AL$1="","",'様式 A-1'!$AL$1)</f>
        <v/>
      </c>
      <c r="B81" s="52"/>
      <c r="C81" s="53" t="str">
        <f t="shared" si="10"/>
        <v/>
      </c>
      <c r="D81" s="53" t="str">
        <f t="shared" si="11"/>
        <v/>
      </c>
      <c r="E81" s="24">
        <f>'様式 A-1'!$D$7</f>
        <v>0</v>
      </c>
      <c r="F81" s="24" t="e">
        <f>'様式 WA-1（集計作業用）'!$D$6</f>
        <v>#N/A</v>
      </c>
      <c r="G81" s="157"/>
      <c r="H81" s="19"/>
      <c r="I81" s="52" t="s">
        <v>166</v>
      </c>
      <c r="J81" s="35"/>
      <c r="K81" s="36"/>
      <c r="L81" s="35"/>
      <c r="M81" s="36"/>
      <c r="N81" s="19" t="s">
        <v>29</v>
      </c>
      <c r="O81" s="52"/>
      <c r="P81" s="191"/>
      <c r="Q81" s="19"/>
      <c r="R81" s="19"/>
      <c r="S81" s="19"/>
      <c r="T81" s="25"/>
      <c r="U81" s="19"/>
      <c r="V81" s="19"/>
      <c r="W81" s="18"/>
      <c r="X81" s="19" t="str">
        <f>IF(W81="","",DATEDIF(W81,'様式 A-1'!$G$2,"Y"))</f>
        <v/>
      </c>
      <c r="Y81" s="19" t="str">
        <f t="shared" si="14"/>
        <v/>
      </c>
      <c r="Z81" s="19" t="str">
        <f t="shared" si="15"/>
        <v/>
      </c>
      <c r="AA81" s="423"/>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236"/>
      <c r="AZ81" s="19">
        <f t="shared" si="13"/>
        <v>0</v>
      </c>
      <c r="BA81" s="54">
        <f t="shared" si="8"/>
        <v>0</v>
      </c>
      <c r="BB81" s="54">
        <f t="shared" si="12"/>
        <v>0</v>
      </c>
    </row>
    <row r="82" spans="1:54" ht="24" customHeight="1">
      <c r="A82" s="19" t="str">
        <f>IF('様式 A-1'!$AL$1="","",'様式 A-1'!$AL$1)</f>
        <v/>
      </c>
      <c r="B82" s="52"/>
      <c r="C82" s="53" t="str">
        <f t="shared" si="10"/>
        <v/>
      </c>
      <c r="D82" s="53" t="str">
        <f t="shared" si="11"/>
        <v/>
      </c>
      <c r="E82" s="24">
        <f>'様式 A-1'!$D$7</f>
        <v>0</v>
      </c>
      <c r="F82" s="24" t="e">
        <f>'様式 WA-1（集計作業用）'!$D$6</f>
        <v>#N/A</v>
      </c>
      <c r="G82" s="157"/>
      <c r="H82" s="19"/>
      <c r="I82" s="52" t="s">
        <v>167</v>
      </c>
      <c r="J82" s="35"/>
      <c r="K82" s="36"/>
      <c r="L82" s="35"/>
      <c r="M82" s="36"/>
      <c r="N82" s="19" t="s">
        <v>29</v>
      </c>
      <c r="O82" s="52"/>
      <c r="P82" s="191"/>
      <c r="Q82" s="19"/>
      <c r="R82" s="19"/>
      <c r="S82" s="19"/>
      <c r="T82" s="25"/>
      <c r="U82" s="19"/>
      <c r="V82" s="19"/>
      <c r="W82" s="18"/>
      <c r="X82" s="19" t="str">
        <f>IF(W82="","",DATEDIF(W82,'様式 A-1'!$G$2,"Y"))</f>
        <v/>
      </c>
      <c r="Y82" s="19" t="str">
        <f t="shared" si="14"/>
        <v/>
      </c>
      <c r="Z82" s="19" t="str">
        <f t="shared" si="15"/>
        <v/>
      </c>
      <c r="AA82" s="423"/>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236"/>
      <c r="AZ82" s="19">
        <f t="shared" si="13"/>
        <v>0</v>
      </c>
      <c r="BA82" s="54">
        <f t="shared" si="8"/>
        <v>0</v>
      </c>
      <c r="BB82" s="54">
        <f t="shared" si="12"/>
        <v>0</v>
      </c>
    </row>
    <row r="83" spans="1:54" ht="24" customHeight="1">
      <c r="A83" s="19" t="str">
        <f>IF('様式 A-1'!$AL$1="","",'様式 A-1'!$AL$1)</f>
        <v/>
      </c>
      <c r="B83" s="52"/>
      <c r="C83" s="53" t="str">
        <f t="shared" si="10"/>
        <v/>
      </c>
      <c r="D83" s="53" t="str">
        <f t="shared" si="11"/>
        <v/>
      </c>
      <c r="E83" s="24">
        <f>'様式 A-1'!$D$7</f>
        <v>0</v>
      </c>
      <c r="F83" s="24" t="e">
        <f>'様式 WA-1（集計作業用）'!$D$6</f>
        <v>#N/A</v>
      </c>
      <c r="G83" s="157"/>
      <c r="H83" s="19"/>
      <c r="I83" s="52" t="s">
        <v>168</v>
      </c>
      <c r="J83" s="35"/>
      <c r="K83" s="36"/>
      <c r="L83" s="35"/>
      <c r="M83" s="36"/>
      <c r="N83" s="19" t="s">
        <v>29</v>
      </c>
      <c r="O83" s="52"/>
      <c r="P83" s="191"/>
      <c r="Q83" s="19"/>
      <c r="R83" s="19"/>
      <c r="S83" s="19"/>
      <c r="T83" s="25"/>
      <c r="U83" s="19"/>
      <c r="V83" s="19"/>
      <c r="W83" s="18"/>
      <c r="X83" s="19" t="str">
        <f>IF(W83="","",DATEDIF(W83,'様式 A-1'!$G$2,"Y"))</f>
        <v/>
      </c>
      <c r="Y83" s="19" t="str">
        <f t="shared" si="14"/>
        <v/>
      </c>
      <c r="Z83" s="19" t="str">
        <f t="shared" si="15"/>
        <v/>
      </c>
      <c r="AA83" s="423"/>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236"/>
      <c r="AZ83" s="19">
        <f t="shared" si="13"/>
        <v>0</v>
      </c>
      <c r="BA83" s="54">
        <f t="shared" si="8"/>
        <v>0</v>
      </c>
      <c r="BB83" s="54">
        <f t="shared" si="12"/>
        <v>0</v>
      </c>
    </row>
    <row r="84" spans="1:54" ht="24" customHeight="1">
      <c r="A84" s="19" t="str">
        <f>IF('様式 A-1'!$AL$1="","",'様式 A-1'!$AL$1)</f>
        <v/>
      </c>
      <c r="B84" s="52"/>
      <c r="C84" s="53" t="str">
        <f t="shared" si="10"/>
        <v/>
      </c>
      <c r="D84" s="53" t="str">
        <f t="shared" si="11"/>
        <v/>
      </c>
      <c r="E84" s="24">
        <f>'様式 A-1'!$D$7</f>
        <v>0</v>
      </c>
      <c r="F84" s="24" t="e">
        <f>'様式 WA-1（集計作業用）'!$D$6</f>
        <v>#N/A</v>
      </c>
      <c r="G84" s="157"/>
      <c r="H84" s="19"/>
      <c r="I84" s="52" t="s">
        <v>169</v>
      </c>
      <c r="J84" s="35"/>
      <c r="K84" s="36"/>
      <c r="L84" s="35"/>
      <c r="M84" s="36"/>
      <c r="N84" s="19" t="s">
        <v>29</v>
      </c>
      <c r="O84" s="52"/>
      <c r="P84" s="191"/>
      <c r="Q84" s="19"/>
      <c r="R84" s="19"/>
      <c r="S84" s="19"/>
      <c r="T84" s="25"/>
      <c r="U84" s="19"/>
      <c r="V84" s="19"/>
      <c r="W84" s="18"/>
      <c r="X84" s="19" t="str">
        <f>IF(W84="","",DATEDIF(W84,'様式 A-1'!$G$2,"Y"))</f>
        <v/>
      </c>
      <c r="Y84" s="19" t="str">
        <f t="shared" si="14"/>
        <v/>
      </c>
      <c r="Z84" s="19" t="str">
        <f t="shared" si="15"/>
        <v/>
      </c>
      <c r="AA84" s="423"/>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236"/>
      <c r="AZ84" s="19">
        <f t="shared" si="13"/>
        <v>0</v>
      </c>
      <c r="BA84" s="54">
        <f t="shared" si="8"/>
        <v>0</v>
      </c>
      <c r="BB84" s="54">
        <f t="shared" si="12"/>
        <v>0</v>
      </c>
    </row>
    <row r="85" spans="1:54" ht="24" customHeight="1">
      <c r="A85" s="19" t="str">
        <f>IF('様式 A-1'!$AL$1="","",'様式 A-1'!$AL$1)</f>
        <v/>
      </c>
      <c r="B85" s="52"/>
      <c r="C85" s="53" t="str">
        <f t="shared" si="10"/>
        <v/>
      </c>
      <c r="D85" s="53" t="str">
        <f t="shared" si="11"/>
        <v/>
      </c>
      <c r="E85" s="24">
        <f>'様式 A-1'!$D$7</f>
        <v>0</v>
      </c>
      <c r="F85" s="24" t="e">
        <f>'様式 WA-1（集計作業用）'!$D$6</f>
        <v>#N/A</v>
      </c>
      <c r="G85" s="157"/>
      <c r="H85" s="19"/>
      <c r="I85" s="52" t="s">
        <v>170</v>
      </c>
      <c r="J85" s="35"/>
      <c r="K85" s="36"/>
      <c r="L85" s="35"/>
      <c r="M85" s="36"/>
      <c r="N85" s="19" t="s">
        <v>29</v>
      </c>
      <c r="O85" s="52"/>
      <c r="P85" s="191"/>
      <c r="Q85" s="19"/>
      <c r="R85" s="19"/>
      <c r="S85" s="19"/>
      <c r="T85" s="25"/>
      <c r="U85" s="19"/>
      <c r="V85" s="19"/>
      <c r="W85" s="18"/>
      <c r="X85" s="19" t="str">
        <f>IF(W85="","",DATEDIF(W85,'様式 A-1'!$G$2,"Y"))</f>
        <v/>
      </c>
      <c r="Y85" s="19" t="str">
        <f t="shared" si="14"/>
        <v/>
      </c>
      <c r="Z85" s="19" t="str">
        <f t="shared" si="15"/>
        <v/>
      </c>
      <c r="AA85" s="423"/>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236"/>
      <c r="AZ85" s="19">
        <f t="shared" si="13"/>
        <v>0</v>
      </c>
      <c r="BA85" s="54">
        <f t="shared" si="8"/>
        <v>0</v>
      </c>
      <c r="BB85" s="54">
        <f t="shared" si="12"/>
        <v>0</v>
      </c>
    </row>
    <row r="86" spans="1:54" ht="24" customHeight="1">
      <c r="A86" s="19" t="str">
        <f>IF('様式 A-1'!$AL$1="","",'様式 A-1'!$AL$1)</f>
        <v/>
      </c>
      <c r="B86" s="52"/>
      <c r="C86" s="53" t="str">
        <f t="shared" si="10"/>
        <v/>
      </c>
      <c r="D86" s="53" t="str">
        <f t="shared" si="11"/>
        <v/>
      </c>
      <c r="E86" s="24">
        <f>'様式 A-1'!$D$7</f>
        <v>0</v>
      </c>
      <c r="F86" s="24" t="e">
        <f>'様式 WA-1（集計作業用）'!$D$6</f>
        <v>#N/A</v>
      </c>
      <c r="G86" s="157"/>
      <c r="H86" s="19"/>
      <c r="I86" s="52" t="s">
        <v>171</v>
      </c>
      <c r="J86" s="35"/>
      <c r="K86" s="36"/>
      <c r="L86" s="35"/>
      <c r="M86" s="36"/>
      <c r="N86" s="19" t="s">
        <v>29</v>
      </c>
      <c r="O86" s="52"/>
      <c r="P86" s="191"/>
      <c r="Q86" s="19"/>
      <c r="R86" s="19"/>
      <c r="S86" s="19"/>
      <c r="T86" s="25"/>
      <c r="U86" s="19"/>
      <c r="V86" s="19"/>
      <c r="W86" s="18"/>
      <c r="X86" s="19" t="str">
        <f>IF(W86="","",DATEDIF(W86,'様式 A-1'!$G$2,"Y"))</f>
        <v/>
      </c>
      <c r="Y86" s="19" t="str">
        <f t="shared" si="14"/>
        <v/>
      </c>
      <c r="Z86" s="19" t="str">
        <f t="shared" si="15"/>
        <v/>
      </c>
      <c r="AA86" s="423"/>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236"/>
      <c r="AZ86" s="19">
        <f t="shared" si="13"/>
        <v>0</v>
      </c>
      <c r="BA86" s="54">
        <f t="shared" si="8"/>
        <v>0</v>
      </c>
      <c r="BB86" s="54">
        <f t="shared" si="12"/>
        <v>0</v>
      </c>
    </row>
    <row r="87" spans="1:54" ht="24" customHeight="1">
      <c r="A87" s="19" t="str">
        <f>IF('様式 A-1'!$AL$1="","",'様式 A-1'!$AL$1)</f>
        <v/>
      </c>
      <c r="B87" s="52"/>
      <c r="C87" s="53" t="str">
        <f t="shared" si="10"/>
        <v/>
      </c>
      <c r="D87" s="53" t="str">
        <f t="shared" si="11"/>
        <v/>
      </c>
      <c r="E87" s="24">
        <f>'様式 A-1'!$D$7</f>
        <v>0</v>
      </c>
      <c r="F87" s="24" t="e">
        <f>'様式 WA-1（集計作業用）'!$D$6</f>
        <v>#N/A</v>
      </c>
      <c r="G87" s="157"/>
      <c r="H87" s="19"/>
      <c r="I87" s="52" t="s">
        <v>172</v>
      </c>
      <c r="J87" s="35"/>
      <c r="K87" s="36"/>
      <c r="L87" s="35"/>
      <c r="M87" s="36"/>
      <c r="N87" s="19" t="s">
        <v>29</v>
      </c>
      <c r="O87" s="52"/>
      <c r="P87" s="191"/>
      <c r="Q87" s="19"/>
      <c r="R87" s="19"/>
      <c r="S87" s="19"/>
      <c r="T87" s="25"/>
      <c r="U87" s="19"/>
      <c r="V87" s="19"/>
      <c r="W87" s="18"/>
      <c r="X87" s="19" t="str">
        <f>IF(W87="","",DATEDIF(W87,'様式 A-1'!$G$2,"Y"))</f>
        <v/>
      </c>
      <c r="Y87" s="19" t="str">
        <f t="shared" si="14"/>
        <v/>
      </c>
      <c r="Z87" s="19" t="str">
        <f t="shared" si="15"/>
        <v/>
      </c>
      <c r="AA87" s="423"/>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236"/>
      <c r="AZ87" s="19">
        <f t="shared" si="13"/>
        <v>0</v>
      </c>
      <c r="BA87" s="54">
        <f t="shared" si="8"/>
        <v>0</v>
      </c>
      <c r="BB87" s="54">
        <f t="shared" si="12"/>
        <v>0</v>
      </c>
    </row>
    <row r="88" spans="1:54" ht="24" customHeight="1">
      <c r="A88" s="19" t="str">
        <f>IF('様式 A-1'!$AL$1="","",'様式 A-1'!$AL$1)</f>
        <v/>
      </c>
      <c r="B88" s="52"/>
      <c r="C88" s="53" t="str">
        <f t="shared" si="10"/>
        <v/>
      </c>
      <c r="D88" s="53" t="str">
        <f t="shared" si="11"/>
        <v/>
      </c>
      <c r="E88" s="24">
        <f>'様式 A-1'!$D$7</f>
        <v>0</v>
      </c>
      <c r="F88" s="24" t="e">
        <f>'様式 WA-1（集計作業用）'!$D$6</f>
        <v>#N/A</v>
      </c>
      <c r="G88" s="157"/>
      <c r="H88" s="19"/>
      <c r="I88" s="52" t="s">
        <v>173</v>
      </c>
      <c r="J88" s="35"/>
      <c r="K88" s="36"/>
      <c r="L88" s="35"/>
      <c r="M88" s="36"/>
      <c r="N88" s="19" t="s">
        <v>29</v>
      </c>
      <c r="O88" s="52"/>
      <c r="P88" s="191"/>
      <c r="Q88" s="19"/>
      <c r="R88" s="19"/>
      <c r="S88" s="19"/>
      <c r="T88" s="25"/>
      <c r="U88" s="19"/>
      <c r="V88" s="19"/>
      <c r="W88" s="18"/>
      <c r="X88" s="19" t="str">
        <f>IF(W88="","",DATEDIF(W88,'様式 A-1'!$G$2,"Y"))</f>
        <v/>
      </c>
      <c r="Y88" s="19" t="str">
        <f t="shared" si="14"/>
        <v/>
      </c>
      <c r="Z88" s="19" t="str">
        <f t="shared" si="15"/>
        <v/>
      </c>
      <c r="AA88" s="423"/>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236"/>
      <c r="AZ88" s="19">
        <f t="shared" si="13"/>
        <v>0</v>
      </c>
      <c r="BA88" s="54">
        <f t="shared" si="8"/>
        <v>0</v>
      </c>
      <c r="BB88" s="54">
        <f t="shared" si="12"/>
        <v>0</v>
      </c>
    </row>
    <row r="89" spans="1:54" ht="24" customHeight="1">
      <c r="A89" s="19" t="str">
        <f>IF('様式 A-1'!$AL$1="","",'様式 A-1'!$AL$1)</f>
        <v/>
      </c>
      <c r="B89" s="52"/>
      <c r="C89" s="53" t="str">
        <f t="shared" si="10"/>
        <v/>
      </c>
      <c r="D89" s="53" t="str">
        <f t="shared" si="11"/>
        <v/>
      </c>
      <c r="E89" s="24">
        <f>'様式 A-1'!$D$7</f>
        <v>0</v>
      </c>
      <c r="F89" s="24" t="e">
        <f>'様式 WA-1（集計作業用）'!$D$6</f>
        <v>#N/A</v>
      </c>
      <c r="G89" s="157"/>
      <c r="H89" s="19"/>
      <c r="I89" s="52" t="s">
        <v>174</v>
      </c>
      <c r="J89" s="35"/>
      <c r="K89" s="36"/>
      <c r="L89" s="35"/>
      <c r="M89" s="36"/>
      <c r="N89" s="19" t="s">
        <v>29</v>
      </c>
      <c r="O89" s="52"/>
      <c r="P89" s="191"/>
      <c r="Q89" s="19"/>
      <c r="R89" s="19"/>
      <c r="S89" s="19"/>
      <c r="T89" s="25"/>
      <c r="U89" s="19"/>
      <c r="V89" s="19"/>
      <c r="W89" s="18"/>
      <c r="X89" s="19" t="str">
        <f>IF(W89="","",DATEDIF(W89,'様式 A-1'!$G$2,"Y"))</f>
        <v/>
      </c>
      <c r="Y89" s="19" t="str">
        <f t="shared" si="14"/>
        <v/>
      </c>
      <c r="Z89" s="19" t="str">
        <f t="shared" si="15"/>
        <v/>
      </c>
      <c r="AA89" s="423"/>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236"/>
      <c r="AZ89" s="19">
        <f t="shared" si="13"/>
        <v>0</v>
      </c>
      <c r="BA89" s="54">
        <f t="shared" si="8"/>
        <v>0</v>
      </c>
      <c r="BB89" s="54">
        <f t="shared" si="12"/>
        <v>0</v>
      </c>
    </row>
    <row r="90" spans="1:54" ht="24" customHeight="1">
      <c r="A90" s="19" t="str">
        <f>IF('様式 A-1'!$AL$1="","",'様式 A-1'!$AL$1)</f>
        <v/>
      </c>
      <c r="B90" s="52"/>
      <c r="C90" s="53" t="str">
        <f t="shared" si="4"/>
        <v/>
      </c>
      <c r="D90" s="53" t="str">
        <f t="shared" si="3"/>
        <v/>
      </c>
      <c r="E90" s="24">
        <f>'様式 A-1'!$D$7</f>
        <v>0</v>
      </c>
      <c r="F90" s="24" t="e">
        <f>'様式 WA-1（集計作業用）'!$D$6</f>
        <v>#N/A</v>
      </c>
      <c r="G90" s="157"/>
      <c r="H90" s="19"/>
      <c r="I90" s="52" t="s">
        <v>593</v>
      </c>
      <c r="J90" s="35"/>
      <c r="K90" s="36"/>
      <c r="L90" s="35"/>
      <c r="M90" s="36"/>
      <c r="N90" s="19" t="s">
        <v>29</v>
      </c>
      <c r="O90" s="52"/>
      <c r="P90" s="191"/>
      <c r="Q90" s="19"/>
      <c r="R90" s="19"/>
      <c r="S90" s="19"/>
      <c r="T90" s="25"/>
      <c r="U90" s="19"/>
      <c r="V90" s="19"/>
      <c r="W90" s="18"/>
      <c r="X90" s="19" t="str">
        <f>IF(W90="","",DATEDIF(W90,'様式 A-1'!$G$2,"Y"))</f>
        <v/>
      </c>
      <c r="Y90" s="19" t="str">
        <f t="shared" si="14"/>
        <v/>
      </c>
      <c r="Z90" s="19" t="str">
        <f t="shared" si="15"/>
        <v/>
      </c>
      <c r="AA90" s="423"/>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236"/>
      <c r="AZ90" s="19">
        <f t="shared" si="13"/>
        <v>0</v>
      </c>
      <c r="BA90" s="54">
        <f t="shared" si="8"/>
        <v>0</v>
      </c>
      <c r="BB90" s="54">
        <f t="shared" ref="BB90:BB111" si="16">IF(AZ90&lt;=$BG$154,0,AZ90-$BG$154)</f>
        <v>0</v>
      </c>
    </row>
    <row r="91" spans="1:54" ht="24" customHeight="1">
      <c r="A91" s="19" t="str">
        <f>IF('様式 A-1'!$AL$1="","",'様式 A-1'!$AL$1)</f>
        <v/>
      </c>
      <c r="B91" s="52"/>
      <c r="C91" s="53" t="str">
        <f t="shared" si="4"/>
        <v/>
      </c>
      <c r="D91" s="53" t="str">
        <f t="shared" si="3"/>
        <v/>
      </c>
      <c r="E91" s="24">
        <f>'様式 A-1'!$D$7</f>
        <v>0</v>
      </c>
      <c r="F91" s="24" t="e">
        <f>'様式 WA-1（集計作業用）'!$D$6</f>
        <v>#N/A</v>
      </c>
      <c r="G91" s="157"/>
      <c r="H91" s="19"/>
      <c r="I91" s="52" t="s">
        <v>594</v>
      </c>
      <c r="J91" s="35"/>
      <c r="K91" s="36"/>
      <c r="L91" s="35"/>
      <c r="M91" s="36"/>
      <c r="N91" s="19" t="s">
        <v>29</v>
      </c>
      <c r="O91" s="52"/>
      <c r="P91" s="191"/>
      <c r="Q91" s="19"/>
      <c r="R91" s="19"/>
      <c r="S91" s="19"/>
      <c r="T91" s="25"/>
      <c r="U91" s="19"/>
      <c r="V91" s="19"/>
      <c r="W91" s="18"/>
      <c r="X91" s="19" t="str">
        <f>IF(W91="","",DATEDIF(W91,'様式 A-1'!$G$2,"Y"))</f>
        <v/>
      </c>
      <c r="Y91" s="19" t="str">
        <f t="shared" si="14"/>
        <v/>
      </c>
      <c r="Z91" s="19" t="str">
        <f t="shared" si="15"/>
        <v/>
      </c>
      <c r="AA91" s="423"/>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236"/>
      <c r="AZ91" s="19">
        <f t="shared" si="13"/>
        <v>0</v>
      </c>
      <c r="BA91" s="54">
        <f t="shared" si="8"/>
        <v>0</v>
      </c>
      <c r="BB91" s="54">
        <f t="shared" si="16"/>
        <v>0</v>
      </c>
    </row>
    <row r="92" spans="1:54" ht="24" customHeight="1">
      <c r="A92" s="19" t="str">
        <f>IF('様式 A-1'!$AL$1="","",'様式 A-1'!$AL$1)</f>
        <v/>
      </c>
      <c r="B92" s="52"/>
      <c r="C92" s="53" t="str">
        <f t="shared" si="4"/>
        <v/>
      </c>
      <c r="D92" s="53" t="str">
        <f t="shared" si="3"/>
        <v/>
      </c>
      <c r="E92" s="24">
        <f>'様式 A-1'!$D$7</f>
        <v>0</v>
      </c>
      <c r="F92" s="24" t="e">
        <f>'様式 WA-1（集計作業用）'!$D$6</f>
        <v>#N/A</v>
      </c>
      <c r="G92" s="157"/>
      <c r="H92" s="19"/>
      <c r="I92" s="52" t="s">
        <v>595</v>
      </c>
      <c r="J92" s="35"/>
      <c r="K92" s="36"/>
      <c r="L92" s="35"/>
      <c r="M92" s="36"/>
      <c r="N92" s="19" t="s">
        <v>29</v>
      </c>
      <c r="O92" s="52"/>
      <c r="P92" s="191"/>
      <c r="Q92" s="19"/>
      <c r="R92" s="19"/>
      <c r="S92" s="19"/>
      <c r="T92" s="25"/>
      <c r="U92" s="19"/>
      <c r="V92" s="19"/>
      <c r="W92" s="18"/>
      <c r="X92" s="19" t="str">
        <f>IF(W92="","",DATEDIF(W92,'様式 A-1'!$G$2,"Y"))</f>
        <v/>
      </c>
      <c r="Y92" s="19" t="str">
        <f t="shared" si="14"/>
        <v/>
      </c>
      <c r="Z92" s="19" t="str">
        <f t="shared" si="15"/>
        <v/>
      </c>
      <c r="AA92" s="423"/>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236"/>
      <c r="AZ92" s="19">
        <f t="shared" si="13"/>
        <v>0</v>
      </c>
      <c r="BA92" s="54">
        <f t="shared" si="8"/>
        <v>0</v>
      </c>
      <c r="BB92" s="54">
        <f t="shared" si="16"/>
        <v>0</v>
      </c>
    </row>
    <row r="93" spans="1:54" ht="24" customHeight="1">
      <c r="A93" s="19" t="str">
        <f>IF('様式 A-1'!$AL$1="","",'様式 A-1'!$AL$1)</f>
        <v/>
      </c>
      <c r="B93" s="52"/>
      <c r="C93" s="53" t="str">
        <f t="shared" si="4"/>
        <v/>
      </c>
      <c r="D93" s="53" t="str">
        <f t="shared" si="3"/>
        <v/>
      </c>
      <c r="E93" s="24">
        <f>'様式 A-1'!$D$7</f>
        <v>0</v>
      </c>
      <c r="F93" s="24" t="e">
        <f>'様式 WA-1（集計作業用）'!$D$6</f>
        <v>#N/A</v>
      </c>
      <c r="G93" s="157"/>
      <c r="H93" s="19"/>
      <c r="I93" s="52" t="s">
        <v>596</v>
      </c>
      <c r="J93" s="35"/>
      <c r="K93" s="36"/>
      <c r="L93" s="35"/>
      <c r="M93" s="36"/>
      <c r="N93" s="19" t="s">
        <v>29</v>
      </c>
      <c r="O93" s="52"/>
      <c r="P93" s="191"/>
      <c r="Q93" s="19"/>
      <c r="R93" s="19"/>
      <c r="S93" s="19"/>
      <c r="T93" s="25"/>
      <c r="U93" s="19"/>
      <c r="V93" s="19"/>
      <c r="W93" s="18"/>
      <c r="X93" s="19" t="str">
        <f>IF(W93="","",DATEDIF(W93,'様式 A-1'!$G$2,"Y"))</f>
        <v/>
      </c>
      <c r="Y93" s="19" t="str">
        <f t="shared" si="14"/>
        <v/>
      </c>
      <c r="Z93" s="19" t="str">
        <f t="shared" si="15"/>
        <v/>
      </c>
      <c r="AA93" s="423"/>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236"/>
      <c r="AZ93" s="19">
        <f t="shared" si="13"/>
        <v>0</v>
      </c>
      <c r="BA93" s="54">
        <f t="shared" si="8"/>
        <v>0</v>
      </c>
      <c r="BB93" s="54">
        <f t="shared" si="16"/>
        <v>0</v>
      </c>
    </row>
    <row r="94" spans="1:54" ht="24" customHeight="1">
      <c r="A94" s="19" t="str">
        <f>IF('様式 A-1'!$AL$1="","",'様式 A-1'!$AL$1)</f>
        <v/>
      </c>
      <c r="B94" s="52"/>
      <c r="C94" s="53" t="str">
        <f t="shared" si="4"/>
        <v/>
      </c>
      <c r="D94" s="53" t="str">
        <f t="shared" si="3"/>
        <v/>
      </c>
      <c r="E94" s="24">
        <f>'様式 A-1'!$D$7</f>
        <v>0</v>
      </c>
      <c r="F94" s="24" t="e">
        <f>'様式 WA-1（集計作業用）'!$D$6</f>
        <v>#N/A</v>
      </c>
      <c r="G94" s="157"/>
      <c r="H94" s="19"/>
      <c r="I94" s="52" t="s">
        <v>597</v>
      </c>
      <c r="J94" s="35"/>
      <c r="K94" s="36"/>
      <c r="L94" s="35"/>
      <c r="M94" s="36"/>
      <c r="N94" s="19" t="s">
        <v>29</v>
      </c>
      <c r="O94" s="52"/>
      <c r="P94" s="191"/>
      <c r="Q94" s="19"/>
      <c r="R94" s="19"/>
      <c r="S94" s="19"/>
      <c r="T94" s="25"/>
      <c r="U94" s="19"/>
      <c r="V94" s="19"/>
      <c r="W94" s="18"/>
      <c r="X94" s="19" t="str">
        <f>IF(W94="","",DATEDIF(W94,'様式 A-1'!$G$2,"Y"))</f>
        <v/>
      </c>
      <c r="Y94" s="19" t="str">
        <f t="shared" si="14"/>
        <v/>
      </c>
      <c r="Z94" s="19" t="str">
        <f t="shared" si="15"/>
        <v/>
      </c>
      <c r="AA94" s="423"/>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236"/>
      <c r="AZ94" s="19">
        <f t="shared" si="13"/>
        <v>0</v>
      </c>
      <c r="BA94" s="54">
        <f t="shared" si="8"/>
        <v>0</v>
      </c>
      <c r="BB94" s="54">
        <f t="shared" si="16"/>
        <v>0</v>
      </c>
    </row>
    <row r="95" spans="1:54" ht="24" customHeight="1">
      <c r="A95" s="19" t="str">
        <f>IF('様式 A-1'!$AL$1="","",'様式 A-1'!$AL$1)</f>
        <v/>
      </c>
      <c r="B95" s="52"/>
      <c r="C95" s="53" t="str">
        <f t="shared" si="4"/>
        <v/>
      </c>
      <c r="D95" s="53" t="str">
        <f t="shared" si="3"/>
        <v/>
      </c>
      <c r="E95" s="24">
        <f>'様式 A-1'!$D$7</f>
        <v>0</v>
      </c>
      <c r="F95" s="24" t="e">
        <f>'様式 WA-1（集計作業用）'!$D$6</f>
        <v>#N/A</v>
      </c>
      <c r="G95" s="157"/>
      <c r="H95" s="19"/>
      <c r="I95" s="52" t="s">
        <v>598</v>
      </c>
      <c r="J95" s="35"/>
      <c r="K95" s="36"/>
      <c r="L95" s="35"/>
      <c r="M95" s="36"/>
      <c r="N95" s="19" t="s">
        <v>29</v>
      </c>
      <c r="O95" s="52"/>
      <c r="P95" s="191"/>
      <c r="Q95" s="19"/>
      <c r="R95" s="19"/>
      <c r="S95" s="19"/>
      <c r="T95" s="25"/>
      <c r="U95" s="19"/>
      <c r="V95" s="19"/>
      <c r="W95" s="18"/>
      <c r="X95" s="19" t="str">
        <f>IF(W95="","",DATEDIF(W95,'様式 A-1'!$G$2,"Y"))</f>
        <v/>
      </c>
      <c r="Y95" s="19" t="str">
        <f t="shared" si="14"/>
        <v/>
      </c>
      <c r="Z95" s="19" t="str">
        <f t="shared" si="15"/>
        <v/>
      </c>
      <c r="AA95" s="423"/>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236"/>
      <c r="AZ95" s="19">
        <f t="shared" si="13"/>
        <v>0</v>
      </c>
      <c r="BA95" s="54">
        <f t="shared" si="8"/>
        <v>0</v>
      </c>
      <c r="BB95" s="54">
        <f t="shared" si="16"/>
        <v>0</v>
      </c>
    </row>
    <row r="96" spans="1:54" ht="24" customHeight="1">
      <c r="A96" s="19" t="str">
        <f>IF('様式 A-1'!$AL$1="","",'様式 A-1'!$AL$1)</f>
        <v/>
      </c>
      <c r="B96" s="52"/>
      <c r="C96" s="53" t="str">
        <f t="shared" si="4"/>
        <v/>
      </c>
      <c r="D96" s="53" t="str">
        <f t="shared" si="3"/>
        <v/>
      </c>
      <c r="E96" s="24">
        <f>'様式 A-1'!$D$7</f>
        <v>0</v>
      </c>
      <c r="F96" s="24" t="e">
        <f>'様式 WA-1（集計作業用）'!$D$6</f>
        <v>#N/A</v>
      </c>
      <c r="G96" s="157"/>
      <c r="H96" s="19"/>
      <c r="I96" s="52" t="s">
        <v>599</v>
      </c>
      <c r="J96" s="35"/>
      <c r="K96" s="36"/>
      <c r="L96" s="35"/>
      <c r="M96" s="36"/>
      <c r="N96" s="19" t="s">
        <v>29</v>
      </c>
      <c r="O96" s="52"/>
      <c r="P96" s="191"/>
      <c r="Q96" s="19"/>
      <c r="R96" s="19"/>
      <c r="S96" s="19"/>
      <c r="T96" s="25"/>
      <c r="U96" s="19"/>
      <c r="V96" s="19"/>
      <c r="W96" s="18"/>
      <c r="X96" s="19" t="str">
        <f>IF(W96="","",DATEDIF(W96,'様式 A-1'!$G$2,"Y"))</f>
        <v/>
      </c>
      <c r="Y96" s="19" t="str">
        <f t="shared" si="14"/>
        <v/>
      </c>
      <c r="Z96" s="19" t="str">
        <f t="shared" si="15"/>
        <v/>
      </c>
      <c r="AA96" s="423"/>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236"/>
      <c r="AZ96" s="19">
        <f t="shared" si="13"/>
        <v>0</v>
      </c>
      <c r="BA96" s="54">
        <f t="shared" si="8"/>
        <v>0</v>
      </c>
      <c r="BB96" s="54">
        <f t="shared" si="16"/>
        <v>0</v>
      </c>
    </row>
    <row r="97" spans="1:54" ht="24" customHeight="1">
      <c r="A97" s="19" t="str">
        <f>IF('様式 A-1'!$AL$1="","",'様式 A-1'!$AL$1)</f>
        <v/>
      </c>
      <c r="B97" s="52"/>
      <c r="C97" s="53" t="str">
        <f t="shared" si="4"/>
        <v/>
      </c>
      <c r="D97" s="53" t="str">
        <f t="shared" si="3"/>
        <v/>
      </c>
      <c r="E97" s="24">
        <f>'様式 A-1'!$D$7</f>
        <v>0</v>
      </c>
      <c r="F97" s="24" t="e">
        <f>'様式 WA-1（集計作業用）'!$D$6</f>
        <v>#N/A</v>
      </c>
      <c r="G97" s="157"/>
      <c r="H97" s="19"/>
      <c r="I97" s="52" t="s">
        <v>600</v>
      </c>
      <c r="J97" s="35"/>
      <c r="K97" s="36"/>
      <c r="L97" s="35"/>
      <c r="M97" s="36"/>
      <c r="N97" s="19" t="s">
        <v>29</v>
      </c>
      <c r="O97" s="52"/>
      <c r="P97" s="191"/>
      <c r="Q97" s="19"/>
      <c r="R97" s="19"/>
      <c r="S97" s="19"/>
      <c r="T97" s="25"/>
      <c r="U97" s="19"/>
      <c r="V97" s="19"/>
      <c r="W97" s="18"/>
      <c r="X97" s="19" t="str">
        <f>IF(W97="","",DATEDIF(W97,'様式 A-1'!$G$2,"Y"))</f>
        <v/>
      </c>
      <c r="Y97" s="19" t="str">
        <f t="shared" si="14"/>
        <v/>
      </c>
      <c r="Z97" s="19" t="str">
        <f t="shared" si="15"/>
        <v/>
      </c>
      <c r="AA97" s="423"/>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236"/>
      <c r="AZ97" s="19">
        <f t="shared" si="13"/>
        <v>0</v>
      </c>
      <c r="BA97" s="54">
        <f t="shared" si="8"/>
        <v>0</v>
      </c>
      <c r="BB97" s="54">
        <f t="shared" si="16"/>
        <v>0</v>
      </c>
    </row>
    <row r="98" spans="1:54" ht="24" customHeight="1">
      <c r="A98" s="19" t="str">
        <f>IF('様式 A-1'!$AL$1="","",'様式 A-1'!$AL$1)</f>
        <v/>
      </c>
      <c r="B98" s="52"/>
      <c r="C98" s="53" t="str">
        <f t="shared" si="4"/>
        <v/>
      </c>
      <c r="D98" s="53" t="str">
        <f t="shared" si="3"/>
        <v/>
      </c>
      <c r="E98" s="24">
        <f>'様式 A-1'!$D$7</f>
        <v>0</v>
      </c>
      <c r="F98" s="24" t="e">
        <f>'様式 WA-1（集計作業用）'!$D$6</f>
        <v>#N/A</v>
      </c>
      <c r="G98" s="157"/>
      <c r="H98" s="19"/>
      <c r="I98" s="52" t="s">
        <v>601</v>
      </c>
      <c r="J98" s="35"/>
      <c r="K98" s="36"/>
      <c r="L98" s="35"/>
      <c r="M98" s="36"/>
      <c r="N98" s="19" t="s">
        <v>29</v>
      </c>
      <c r="O98" s="52"/>
      <c r="P98" s="191"/>
      <c r="Q98" s="19"/>
      <c r="R98" s="19"/>
      <c r="S98" s="19"/>
      <c r="T98" s="25"/>
      <c r="U98" s="19"/>
      <c r="V98" s="19"/>
      <c r="W98" s="18"/>
      <c r="X98" s="19" t="str">
        <f>IF(W98="","",DATEDIF(W98,'様式 A-1'!$G$2,"Y"))</f>
        <v/>
      </c>
      <c r="Y98" s="19" t="str">
        <f t="shared" si="14"/>
        <v/>
      </c>
      <c r="Z98" s="19" t="str">
        <f t="shared" si="15"/>
        <v/>
      </c>
      <c r="AA98" s="423"/>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236"/>
      <c r="AZ98" s="19">
        <f t="shared" si="13"/>
        <v>0</v>
      </c>
      <c r="BA98" s="54">
        <f t="shared" si="8"/>
        <v>0</v>
      </c>
      <c r="BB98" s="54">
        <f t="shared" si="16"/>
        <v>0</v>
      </c>
    </row>
    <row r="99" spans="1:54" ht="24" customHeight="1">
      <c r="A99" s="19" t="str">
        <f>IF('様式 A-1'!$AL$1="","",'様式 A-1'!$AL$1)</f>
        <v/>
      </c>
      <c r="B99" s="52"/>
      <c r="C99" s="53" t="str">
        <f t="shared" si="4"/>
        <v/>
      </c>
      <c r="D99" s="53" t="str">
        <f t="shared" si="3"/>
        <v/>
      </c>
      <c r="E99" s="24">
        <f>'様式 A-1'!$D$7</f>
        <v>0</v>
      </c>
      <c r="F99" s="24" t="e">
        <f>'様式 WA-1（集計作業用）'!$D$6</f>
        <v>#N/A</v>
      </c>
      <c r="G99" s="157"/>
      <c r="H99" s="19"/>
      <c r="I99" s="52" t="s">
        <v>602</v>
      </c>
      <c r="J99" s="35"/>
      <c r="K99" s="36"/>
      <c r="L99" s="35"/>
      <c r="M99" s="36"/>
      <c r="N99" s="19" t="s">
        <v>29</v>
      </c>
      <c r="O99" s="52"/>
      <c r="P99" s="191"/>
      <c r="Q99" s="19"/>
      <c r="R99" s="19"/>
      <c r="S99" s="19"/>
      <c r="T99" s="25"/>
      <c r="U99" s="19"/>
      <c r="V99" s="19"/>
      <c r="W99" s="18"/>
      <c r="X99" s="19" t="str">
        <f>IF(W99="","",DATEDIF(W99,'様式 A-1'!$G$2,"Y"))</f>
        <v/>
      </c>
      <c r="Y99" s="19" t="str">
        <f t="shared" si="14"/>
        <v/>
      </c>
      <c r="Z99" s="19" t="str">
        <f t="shared" si="15"/>
        <v/>
      </c>
      <c r="AA99" s="423"/>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236"/>
      <c r="AZ99" s="19">
        <f t="shared" si="13"/>
        <v>0</v>
      </c>
      <c r="BA99" s="54">
        <f t="shared" si="8"/>
        <v>0</v>
      </c>
      <c r="BB99" s="54">
        <f t="shared" si="16"/>
        <v>0</v>
      </c>
    </row>
    <row r="100" spans="1:54" ht="24" customHeight="1">
      <c r="A100" s="19" t="str">
        <f>IF('様式 A-1'!$AL$1="","",'様式 A-1'!$AL$1)</f>
        <v/>
      </c>
      <c r="B100" s="52"/>
      <c r="C100" s="53" t="str">
        <f t="shared" si="4"/>
        <v/>
      </c>
      <c r="D100" s="53" t="str">
        <f t="shared" si="3"/>
        <v/>
      </c>
      <c r="E100" s="24">
        <f>'様式 A-1'!$D$7</f>
        <v>0</v>
      </c>
      <c r="F100" s="24" t="e">
        <f>'様式 WA-1（集計作業用）'!$D$6</f>
        <v>#N/A</v>
      </c>
      <c r="G100" s="157"/>
      <c r="H100" s="19"/>
      <c r="I100" s="52" t="s">
        <v>603</v>
      </c>
      <c r="J100" s="35"/>
      <c r="K100" s="36"/>
      <c r="L100" s="35"/>
      <c r="M100" s="36"/>
      <c r="N100" s="19" t="s">
        <v>29</v>
      </c>
      <c r="O100" s="52"/>
      <c r="P100" s="191"/>
      <c r="Q100" s="19"/>
      <c r="R100" s="19"/>
      <c r="S100" s="19"/>
      <c r="T100" s="25"/>
      <c r="U100" s="19"/>
      <c r="V100" s="19"/>
      <c r="W100" s="18"/>
      <c r="X100" s="19" t="str">
        <f>IF(W100="","",DATEDIF(W100,'様式 A-1'!$G$2,"Y"))</f>
        <v/>
      </c>
      <c r="Y100" s="19" t="str">
        <f t="shared" si="14"/>
        <v/>
      </c>
      <c r="Z100" s="19" t="str">
        <f t="shared" si="15"/>
        <v/>
      </c>
      <c r="AA100" s="423"/>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236"/>
      <c r="AZ100" s="19">
        <f t="shared" si="13"/>
        <v>0</v>
      </c>
      <c r="BA100" s="54">
        <f t="shared" si="8"/>
        <v>0</v>
      </c>
      <c r="BB100" s="54">
        <f t="shared" si="16"/>
        <v>0</v>
      </c>
    </row>
    <row r="101" spans="1:54" ht="24" customHeight="1">
      <c r="A101" s="19" t="str">
        <f>IF('様式 A-1'!$AL$1="","",'様式 A-1'!$AL$1)</f>
        <v/>
      </c>
      <c r="B101" s="52"/>
      <c r="C101" s="53" t="str">
        <f t="shared" si="4"/>
        <v/>
      </c>
      <c r="D101" s="53" t="str">
        <f t="shared" si="3"/>
        <v/>
      </c>
      <c r="E101" s="24">
        <f>'様式 A-1'!$D$7</f>
        <v>0</v>
      </c>
      <c r="F101" s="24" t="e">
        <f>'様式 WA-1（集計作業用）'!$D$6</f>
        <v>#N/A</v>
      </c>
      <c r="G101" s="157"/>
      <c r="H101" s="19"/>
      <c r="I101" s="52" t="s">
        <v>604</v>
      </c>
      <c r="J101" s="35"/>
      <c r="K101" s="36"/>
      <c r="L101" s="35"/>
      <c r="M101" s="36"/>
      <c r="N101" s="19" t="s">
        <v>29</v>
      </c>
      <c r="O101" s="52"/>
      <c r="P101" s="191"/>
      <c r="Q101" s="19"/>
      <c r="R101" s="19"/>
      <c r="S101" s="19"/>
      <c r="T101" s="25"/>
      <c r="U101" s="19"/>
      <c r="V101" s="19"/>
      <c r="W101" s="18"/>
      <c r="X101" s="19" t="str">
        <f>IF(W101="","",DATEDIF(W101,'様式 A-1'!$G$2,"Y"))</f>
        <v/>
      </c>
      <c r="Y101" s="19" t="str">
        <f t="shared" si="14"/>
        <v/>
      </c>
      <c r="Z101" s="19" t="str">
        <f t="shared" si="15"/>
        <v/>
      </c>
      <c r="AA101" s="423"/>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236"/>
      <c r="AZ101" s="19">
        <f t="shared" si="13"/>
        <v>0</v>
      </c>
      <c r="BA101" s="54">
        <f t="shared" si="8"/>
        <v>0</v>
      </c>
      <c r="BB101" s="54">
        <f t="shared" si="16"/>
        <v>0</v>
      </c>
    </row>
    <row r="102" spans="1:54" ht="24" customHeight="1">
      <c r="A102" s="19" t="str">
        <f>IF('様式 A-1'!$AL$1="","",'様式 A-1'!$AL$1)</f>
        <v/>
      </c>
      <c r="B102" s="52"/>
      <c r="C102" s="53" t="str">
        <f t="shared" si="4"/>
        <v/>
      </c>
      <c r="D102" s="53" t="str">
        <f t="shared" si="3"/>
        <v/>
      </c>
      <c r="E102" s="24">
        <f>'様式 A-1'!$D$7</f>
        <v>0</v>
      </c>
      <c r="F102" s="24" t="e">
        <f>'様式 WA-1（集計作業用）'!$D$6</f>
        <v>#N/A</v>
      </c>
      <c r="G102" s="157"/>
      <c r="H102" s="19"/>
      <c r="I102" s="52" t="s">
        <v>605</v>
      </c>
      <c r="J102" s="35"/>
      <c r="K102" s="36"/>
      <c r="L102" s="35"/>
      <c r="M102" s="36"/>
      <c r="N102" s="19" t="s">
        <v>29</v>
      </c>
      <c r="O102" s="52"/>
      <c r="P102" s="191"/>
      <c r="Q102" s="19"/>
      <c r="R102" s="19"/>
      <c r="S102" s="19"/>
      <c r="T102" s="25"/>
      <c r="U102" s="19"/>
      <c r="V102" s="19"/>
      <c r="W102" s="18"/>
      <c r="X102" s="19" t="str">
        <f>IF(W102="","",DATEDIF(W102,'様式 A-1'!$G$2,"Y"))</f>
        <v/>
      </c>
      <c r="Y102" s="19" t="str">
        <f t="shared" si="14"/>
        <v/>
      </c>
      <c r="Z102" s="19" t="str">
        <f t="shared" si="15"/>
        <v/>
      </c>
      <c r="AA102" s="423"/>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236"/>
      <c r="AZ102" s="19">
        <f t="shared" si="13"/>
        <v>0</v>
      </c>
      <c r="BA102" s="54">
        <f t="shared" si="8"/>
        <v>0</v>
      </c>
      <c r="BB102" s="54">
        <f t="shared" si="16"/>
        <v>0</v>
      </c>
    </row>
    <row r="103" spans="1:54" ht="24" customHeight="1">
      <c r="A103" s="19" t="str">
        <f>IF('様式 A-1'!$AL$1="","",'様式 A-1'!$AL$1)</f>
        <v/>
      </c>
      <c r="B103" s="52"/>
      <c r="C103" s="53" t="str">
        <f t="shared" si="4"/>
        <v/>
      </c>
      <c r="D103" s="53" t="str">
        <f t="shared" si="3"/>
        <v/>
      </c>
      <c r="E103" s="24">
        <f>'様式 A-1'!$D$7</f>
        <v>0</v>
      </c>
      <c r="F103" s="24" t="e">
        <f>'様式 WA-1（集計作業用）'!$D$6</f>
        <v>#N/A</v>
      </c>
      <c r="G103" s="157"/>
      <c r="H103" s="19"/>
      <c r="I103" s="52" t="s">
        <v>606</v>
      </c>
      <c r="J103" s="35"/>
      <c r="K103" s="36"/>
      <c r="L103" s="35"/>
      <c r="M103" s="36"/>
      <c r="N103" s="19" t="s">
        <v>29</v>
      </c>
      <c r="O103" s="52"/>
      <c r="P103" s="191"/>
      <c r="Q103" s="19"/>
      <c r="R103" s="19"/>
      <c r="S103" s="19"/>
      <c r="T103" s="25"/>
      <c r="U103" s="19"/>
      <c r="V103" s="19"/>
      <c r="W103" s="18"/>
      <c r="X103" s="19" t="str">
        <f>IF(W103="","",DATEDIF(W103,'様式 A-1'!$G$2,"Y"))</f>
        <v/>
      </c>
      <c r="Y103" s="19" t="str">
        <f t="shared" si="14"/>
        <v/>
      </c>
      <c r="Z103" s="19" t="str">
        <f t="shared" si="15"/>
        <v/>
      </c>
      <c r="AA103" s="423"/>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236"/>
      <c r="AZ103" s="19">
        <f t="shared" si="13"/>
        <v>0</v>
      </c>
      <c r="BA103" s="54">
        <f t="shared" si="8"/>
        <v>0</v>
      </c>
      <c r="BB103" s="54">
        <f t="shared" si="16"/>
        <v>0</v>
      </c>
    </row>
    <row r="104" spans="1:54" ht="24" customHeight="1">
      <c r="A104" s="19" t="str">
        <f>IF('様式 A-1'!$AL$1="","",'様式 A-1'!$AL$1)</f>
        <v/>
      </c>
      <c r="B104" s="52"/>
      <c r="C104" s="53" t="str">
        <f t="shared" si="4"/>
        <v/>
      </c>
      <c r="D104" s="53" t="str">
        <f t="shared" si="3"/>
        <v/>
      </c>
      <c r="E104" s="24">
        <f>'様式 A-1'!$D$7</f>
        <v>0</v>
      </c>
      <c r="F104" s="24" t="e">
        <f>'様式 WA-1（集計作業用）'!$D$6</f>
        <v>#N/A</v>
      </c>
      <c r="G104" s="157"/>
      <c r="H104" s="19"/>
      <c r="I104" s="52" t="s">
        <v>607</v>
      </c>
      <c r="J104" s="35"/>
      <c r="K104" s="36"/>
      <c r="L104" s="35"/>
      <c r="M104" s="36"/>
      <c r="N104" s="19" t="s">
        <v>29</v>
      </c>
      <c r="O104" s="52"/>
      <c r="P104" s="191"/>
      <c r="Q104" s="19"/>
      <c r="R104" s="19"/>
      <c r="S104" s="19"/>
      <c r="T104" s="25"/>
      <c r="U104" s="19"/>
      <c r="V104" s="19"/>
      <c r="W104" s="18"/>
      <c r="X104" s="19" t="str">
        <f>IF(W104="","",DATEDIF(W104,'様式 A-1'!$G$2,"Y"))</f>
        <v/>
      </c>
      <c r="Y104" s="19" t="str">
        <f t="shared" si="14"/>
        <v/>
      </c>
      <c r="Z104" s="19" t="str">
        <f t="shared" si="15"/>
        <v/>
      </c>
      <c r="AA104" s="423"/>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236"/>
      <c r="AZ104" s="19">
        <f t="shared" ref="AZ104:AZ129" si="17">COUNT(AB104:AX104)</f>
        <v>0</v>
      </c>
      <c r="BA104" s="54">
        <f t="shared" si="8"/>
        <v>0</v>
      </c>
      <c r="BB104" s="54">
        <f t="shared" si="16"/>
        <v>0</v>
      </c>
    </row>
    <row r="105" spans="1:54" ht="24" customHeight="1">
      <c r="A105" s="19" t="str">
        <f>IF('様式 A-1'!$AL$1="","",'様式 A-1'!$AL$1)</f>
        <v/>
      </c>
      <c r="B105" s="52"/>
      <c r="C105" s="53" t="str">
        <f t="shared" si="4"/>
        <v/>
      </c>
      <c r="D105" s="53" t="str">
        <f t="shared" si="3"/>
        <v/>
      </c>
      <c r="E105" s="24">
        <f>'様式 A-1'!$D$7</f>
        <v>0</v>
      </c>
      <c r="F105" s="24" t="e">
        <f>'様式 WA-1（集計作業用）'!$D$6</f>
        <v>#N/A</v>
      </c>
      <c r="G105" s="157"/>
      <c r="H105" s="19"/>
      <c r="I105" s="52" t="s">
        <v>608</v>
      </c>
      <c r="J105" s="35"/>
      <c r="K105" s="36"/>
      <c r="L105" s="35"/>
      <c r="M105" s="36"/>
      <c r="N105" s="19" t="s">
        <v>29</v>
      </c>
      <c r="O105" s="52"/>
      <c r="P105" s="191"/>
      <c r="Q105" s="19"/>
      <c r="R105" s="19"/>
      <c r="S105" s="19"/>
      <c r="T105" s="25"/>
      <c r="U105" s="19"/>
      <c r="V105" s="19"/>
      <c r="W105" s="18"/>
      <c r="X105" s="19" t="str">
        <f>IF(W105="","",DATEDIF(W105,'様式 A-1'!$G$2,"Y"))</f>
        <v/>
      </c>
      <c r="Y105" s="19" t="str">
        <f t="shared" si="14"/>
        <v/>
      </c>
      <c r="Z105" s="19" t="str">
        <f t="shared" si="15"/>
        <v/>
      </c>
      <c r="AA105" s="423"/>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236"/>
      <c r="AZ105" s="19">
        <f t="shared" si="17"/>
        <v>0</v>
      </c>
      <c r="BA105" s="54">
        <f t="shared" si="8"/>
        <v>0</v>
      </c>
      <c r="BB105" s="54">
        <f t="shared" si="16"/>
        <v>0</v>
      </c>
    </row>
    <row r="106" spans="1:54" ht="24" customHeight="1">
      <c r="A106" s="19" t="str">
        <f>IF('様式 A-1'!$AL$1="","",'様式 A-1'!$AL$1)</f>
        <v/>
      </c>
      <c r="B106" s="52"/>
      <c r="C106" s="53" t="str">
        <f t="shared" si="4"/>
        <v/>
      </c>
      <c r="D106" s="53" t="str">
        <f t="shared" si="3"/>
        <v/>
      </c>
      <c r="E106" s="24">
        <f>'様式 A-1'!$D$7</f>
        <v>0</v>
      </c>
      <c r="F106" s="24" t="e">
        <f>'様式 WA-1（集計作業用）'!$D$6</f>
        <v>#N/A</v>
      </c>
      <c r="G106" s="157"/>
      <c r="H106" s="19"/>
      <c r="I106" s="52" t="s">
        <v>609</v>
      </c>
      <c r="J106" s="35"/>
      <c r="K106" s="36"/>
      <c r="L106" s="35"/>
      <c r="M106" s="36"/>
      <c r="N106" s="19" t="s">
        <v>29</v>
      </c>
      <c r="O106" s="52"/>
      <c r="P106" s="191"/>
      <c r="Q106" s="19"/>
      <c r="R106" s="19"/>
      <c r="S106" s="19"/>
      <c r="T106" s="25"/>
      <c r="U106" s="19"/>
      <c r="V106" s="19"/>
      <c r="W106" s="18"/>
      <c r="X106" s="19" t="str">
        <f>IF(W106="","",DATEDIF(W106,'様式 A-1'!$G$2,"Y"))</f>
        <v/>
      </c>
      <c r="Y106" s="19" t="str">
        <f t="shared" si="14"/>
        <v/>
      </c>
      <c r="Z106" s="19" t="str">
        <f t="shared" si="15"/>
        <v/>
      </c>
      <c r="AA106" s="423"/>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236"/>
      <c r="AZ106" s="19">
        <f t="shared" si="17"/>
        <v>0</v>
      </c>
      <c r="BA106" s="54">
        <f t="shared" si="8"/>
        <v>0</v>
      </c>
      <c r="BB106" s="54">
        <f t="shared" si="16"/>
        <v>0</v>
      </c>
    </row>
    <row r="107" spans="1:54" ht="24" customHeight="1">
      <c r="A107" s="19" t="str">
        <f>IF('様式 A-1'!$AL$1="","",'様式 A-1'!$AL$1)</f>
        <v/>
      </c>
      <c r="B107" s="52"/>
      <c r="C107" s="53" t="str">
        <f t="shared" si="4"/>
        <v/>
      </c>
      <c r="D107" s="53" t="str">
        <f t="shared" si="3"/>
        <v/>
      </c>
      <c r="E107" s="24">
        <f>'様式 A-1'!$D$7</f>
        <v>0</v>
      </c>
      <c r="F107" s="24" t="e">
        <f>'様式 WA-1（集計作業用）'!$D$6</f>
        <v>#N/A</v>
      </c>
      <c r="G107" s="157"/>
      <c r="H107" s="19"/>
      <c r="I107" s="52" t="s">
        <v>610</v>
      </c>
      <c r="J107" s="35"/>
      <c r="K107" s="36"/>
      <c r="L107" s="35"/>
      <c r="M107" s="36"/>
      <c r="N107" s="19" t="s">
        <v>29</v>
      </c>
      <c r="O107" s="52"/>
      <c r="P107" s="191"/>
      <c r="Q107" s="19"/>
      <c r="R107" s="19"/>
      <c r="S107" s="19"/>
      <c r="T107" s="25"/>
      <c r="U107" s="19"/>
      <c r="V107" s="19"/>
      <c r="W107" s="18"/>
      <c r="X107" s="19" t="str">
        <f>IF(W107="","",DATEDIF(W107,'様式 A-1'!$G$2,"Y"))</f>
        <v/>
      </c>
      <c r="Y107" s="19" t="str">
        <f t="shared" si="14"/>
        <v/>
      </c>
      <c r="Z107" s="19" t="str">
        <f t="shared" si="15"/>
        <v/>
      </c>
      <c r="AA107" s="423"/>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236"/>
      <c r="AZ107" s="19">
        <f t="shared" si="17"/>
        <v>0</v>
      </c>
      <c r="BA107" s="54">
        <f t="shared" si="8"/>
        <v>0</v>
      </c>
      <c r="BB107" s="54">
        <f t="shared" si="16"/>
        <v>0</v>
      </c>
    </row>
    <row r="108" spans="1:54" ht="24" customHeight="1">
      <c r="A108" s="19" t="str">
        <f>IF('様式 A-1'!$AL$1="","",'様式 A-1'!$AL$1)</f>
        <v/>
      </c>
      <c r="B108" s="52"/>
      <c r="C108" s="53" t="str">
        <f t="shared" si="4"/>
        <v/>
      </c>
      <c r="D108" s="53" t="str">
        <f t="shared" si="3"/>
        <v/>
      </c>
      <c r="E108" s="24">
        <f>'様式 A-1'!$D$7</f>
        <v>0</v>
      </c>
      <c r="F108" s="24" t="e">
        <f>'様式 WA-1（集計作業用）'!$D$6</f>
        <v>#N/A</v>
      </c>
      <c r="G108" s="157"/>
      <c r="H108" s="19"/>
      <c r="I108" s="52" t="s">
        <v>611</v>
      </c>
      <c r="J108" s="35"/>
      <c r="K108" s="36"/>
      <c r="L108" s="35"/>
      <c r="M108" s="36"/>
      <c r="N108" s="19" t="s">
        <v>29</v>
      </c>
      <c r="O108" s="52"/>
      <c r="P108" s="191"/>
      <c r="Q108" s="19"/>
      <c r="R108" s="19"/>
      <c r="S108" s="19"/>
      <c r="T108" s="25"/>
      <c r="U108" s="19"/>
      <c r="V108" s="19"/>
      <c r="W108" s="18"/>
      <c r="X108" s="19" t="str">
        <f>IF(W108="","",DATEDIF(W108,'様式 A-1'!$G$2,"Y"))</f>
        <v/>
      </c>
      <c r="Y108" s="19" t="str">
        <f t="shared" si="14"/>
        <v/>
      </c>
      <c r="Z108" s="19" t="str">
        <f t="shared" si="15"/>
        <v/>
      </c>
      <c r="AA108" s="423"/>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236"/>
      <c r="AZ108" s="19">
        <f t="shared" si="17"/>
        <v>0</v>
      </c>
      <c r="BA108" s="54">
        <f t="shared" si="8"/>
        <v>0</v>
      </c>
      <c r="BB108" s="54">
        <f t="shared" si="16"/>
        <v>0</v>
      </c>
    </row>
    <row r="109" spans="1:54" ht="24" customHeight="1">
      <c r="A109" s="19" t="str">
        <f>IF('様式 A-1'!$AL$1="","",'様式 A-1'!$AL$1)</f>
        <v/>
      </c>
      <c r="B109" s="52"/>
      <c r="C109" s="53" t="str">
        <f t="shared" si="4"/>
        <v/>
      </c>
      <c r="D109" s="53" t="str">
        <f t="shared" si="3"/>
        <v/>
      </c>
      <c r="E109" s="24">
        <f>'様式 A-1'!$D$7</f>
        <v>0</v>
      </c>
      <c r="F109" s="24" t="e">
        <f>'様式 WA-1（集計作業用）'!$D$6</f>
        <v>#N/A</v>
      </c>
      <c r="G109" s="157"/>
      <c r="H109" s="19"/>
      <c r="I109" s="52" t="s">
        <v>612</v>
      </c>
      <c r="J109" s="35"/>
      <c r="K109" s="36"/>
      <c r="L109" s="35"/>
      <c r="M109" s="36"/>
      <c r="N109" s="19" t="s">
        <v>29</v>
      </c>
      <c r="O109" s="52"/>
      <c r="P109" s="191"/>
      <c r="Q109" s="19"/>
      <c r="R109" s="19"/>
      <c r="S109" s="19"/>
      <c r="T109" s="25"/>
      <c r="U109" s="19"/>
      <c r="V109" s="19"/>
      <c r="W109" s="18"/>
      <c r="X109" s="19" t="str">
        <f>IF(W109="","",DATEDIF(W109,'様式 A-1'!$G$2,"Y"))</f>
        <v/>
      </c>
      <c r="Y109" s="19" t="str">
        <f t="shared" si="14"/>
        <v/>
      </c>
      <c r="Z109" s="19" t="str">
        <f t="shared" si="15"/>
        <v/>
      </c>
      <c r="AA109" s="423"/>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236"/>
      <c r="AZ109" s="19">
        <f t="shared" si="17"/>
        <v>0</v>
      </c>
      <c r="BA109" s="54">
        <f t="shared" si="8"/>
        <v>0</v>
      </c>
      <c r="BB109" s="54">
        <f t="shared" si="16"/>
        <v>0</v>
      </c>
    </row>
    <row r="110" spans="1:54" ht="24" customHeight="1">
      <c r="A110" s="19" t="str">
        <f>IF('様式 A-1'!$AL$1="","",'様式 A-1'!$AL$1)</f>
        <v/>
      </c>
      <c r="B110" s="52"/>
      <c r="C110" s="53" t="str">
        <f t="shared" si="4"/>
        <v/>
      </c>
      <c r="D110" s="53" t="str">
        <f t="shared" si="3"/>
        <v/>
      </c>
      <c r="E110" s="24">
        <f>'様式 A-1'!$D$7</f>
        <v>0</v>
      </c>
      <c r="F110" s="24" t="e">
        <f>'様式 WA-1（集計作業用）'!$D$6</f>
        <v>#N/A</v>
      </c>
      <c r="G110" s="157"/>
      <c r="H110" s="19"/>
      <c r="I110" s="52" t="s">
        <v>613</v>
      </c>
      <c r="J110" s="35"/>
      <c r="K110" s="36"/>
      <c r="L110" s="35"/>
      <c r="M110" s="36"/>
      <c r="N110" s="19" t="s">
        <v>29</v>
      </c>
      <c r="O110" s="52"/>
      <c r="P110" s="191"/>
      <c r="Q110" s="19"/>
      <c r="R110" s="19"/>
      <c r="S110" s="19"/>
      <c r="T110" s="25"/>
      <c r="U110" s="19"/>
      <c r="V110" s="19"/>
      <c r="W110" s="18"/>
      <c r="X110" s="19" t="str">
        <f>IF(W110="","",DATEDIF(W110,'様式 A-1'!$G$2,"Y"))</f>
        <v/>
      </c>
      <c r="Y110" s="19" t="str">
        <f t="shared" si="14"/>
        <v/>
      </c>
      <c r="Z110" s="19" t="str">
        <f t="shared" si="15"/>
        <v/>
      </c>
      <c r="AA110" s="423"/>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236"/>
      <c r="AZ110" s="19">
        <f t="shared" si="17"/>
        <v>0</v>
      </c>
      <c r="BA110" s="54">
        <f t="shared" si="8"/>
        <v>0</v>
      </c>
      <c r="BB110" s="54">
        <f t="shared" si="16"/>
        <v>0</v>
      </c>
    </row>
    <row r="111" spans="1:54" ht="24" customHeight="1">
      <c r="A111" s="19" t="str">
        <f>IF('様式 A-1'!$AL$1="","",'様式 A-1'!$AL$1)</f>
        <v/>
      </c>
      <c r="B111" s="52"/>
      <c r="C111" s="53" t="str">
        <f t="shared" si="4"/>
        <v/>
      </c>
      <c r="D111" s="53" t="str">
        <f t="shared" si="3"/>
        <v/>
      </c>
      <c r="E111" s="24">
        <f>'様式 A-1'!$D$7</f>
        <v>0</v>
      </c>
      <c r="F111" s="24" t="e">
        <f>'様式 WA-1（集計作業用）'!$D$6</f>
        <v>#N/A</v>
      </c>
      <c r="G111" s="157"/>
      <c r="H111" s="19"/>
      <c r="I111" s="52" t="s">
        <v>614</v>
      </c>
      <c r="J111" s="35"/>
      <c r="K111" s="36"/>
      <c r="L111" s="35"/>
      <c r="M111" s="36"/>
      <c r="N111" s="19" t="s">
        <v>29</v>
      </c>
      <c r="O111" s="52"/>
      <c r="P111" s="191"/>
      <c r="Q111" s="19"/>
      <c r="R111" s="19"/>
      <c r="S111" s="19"/>
      <c r="T111" s="25"/>
      <c r="U111" s="19"/>
      <c r="V111" s="19"/>
      <c r="W111" s="18"/>
      <c r="X111" s="19" t="str">
        <f>IF(W111="","",DATEDIF(W111,'様式 A-1'!$G$2,"Y"))</f>
        <v/>
      </c>
      <c r="Y111" s="19" t="str">
        <f t="shared" si="14"/>
        <v/>
      </c>
      <c r="Z111" s="19" t="str">
        <f t="shared" si="15"/>
        <v/>
      </c>
      <c r="AA111" s="423"/>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236"/>
      <c r="AZ111" s="19">
        <f t="shared" si="17"/>
        <v>0</v>
      </c>
      <c r="BA111" s="54">
        <f t="shared" si="8"/>
        <v>0</v>
      </c>
      <c r="BB111" s="54">
        <f t="shared" si="16"/>
        <v>0</v>
      </c>
    </row>
    <row r="112" spans="1:54" ht="24" customHeight="1">
      <c r="A112" s="19" t="str">
        <f>IF('様式 A-1'!$AL$1="","",'様式 A-1'!$AL$1)</f>
        <v/>
      </c>
      <c r="B112" s="52"/>
      <c r="C112" s="53" t="str">
        <f t="shared" si="4"/>
        <v/>
      </c>
      <c r="D112" s="53" t="str">
        <f t="shared" si="3"/>
        <v/>
      </c>
      <c r="E112" s="24">
        <f>'様式 A-1'!$D$7</f>
        <v>0</v>
      </c>
      <c r="F112" s="24" t="e">
        <f>'様式 WA-1（集計作業用）'!$D$6</f>
        <v>#N/A</v>
      </c>
      <c r="G112" s="157"/>
      <c r="H112" s="19"/>
      <c r="I112" s="52" t="s">
        <v>615</v>
      </c>
      <c r="J112" s="35"/>
      <c r="K112" s="36"/>
      <c r="L112" s="35"/>
      <c r="M112" s="36"/>
      <c r="N112" s="19" t="s">
        <v>29</v>
      </c>
      <c r="O112" s="52"/>
      <c r="P112" s="191"/>
      <c r="Q112" s="19"/>
      <c r="R112" s="19"/>
      <c r="S112" s="19"/>
      <c r="T112" s="25"/>
      <c r="U112" s="19"/>
      <c r="V112" s="19"/>
      <c r="W112" s="18"/>
      <c r="X112" s="19" t="str">
        <f>IF(W112="","",DATEDIF(W112,'様式 A-1'!$G$2,"Y"))</f>
        <v/>
      </c>
      <c r="Y112" s="19" t="str">
        <f t="shared" si="14"/>
        <v/>
      </c>
      <c r="Z112" s="19" t="str">
        <f t="shared" si="15"/>
        <v/>
      </c>
      <c r="AA112" s="423"/>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236"/>
      <c r="AZ112" s="19">
        <f t="shared" si="17"/>
        <v>0</v>
      </c>
      <c r="BA112" s="54">
        <f t="shared" ref="BA112:BA129" si="18">IF(AZ112&lt;=$BG$154,AZ112,$BG$154)</f>
        <v>0</v>
      </c>
      <c r="BB112" s="54">
        <f t="shared" ref="BB112:BB129" si="19">IF(AZ112&lt;=$BG$154,0,AZ112-$BG$154)</f>
        <v>0</v>
      </c>
    </row>
    <row r="113" spans="1:54" ht="24" customHeight="1">
      <c r="A113" s="19" t="str">
        <f>IF('様式 A-1'!$AL$1="","",'様式 A-1'!$AL$1)</f>
        <v/>
      </c>
      <c r="B113" s="52"/>
      <c r="C113" s="53" t="str">
        <f t="shared" si="4"/>
        <v/>
      </c>
      <c r="D113" s="53" t="str">
        <f t="shared" ref="D113:D129" si="20">IF(J113="","",ASC(TRIM(L113&amp;" "&amp;M113)))</f>
        <v/>
      </c>
      <c r="E113" s="24">
        <f>'様式 A-1'!$D$7</f>
        <v>0</v>
      </c>
      <c r="F113" s="24" t="e">
        <f>'様式 WA-1（集計作業用）'!$D$6</f>
        <v>#N/A</v>
      </c>
      <c r="G113" s="157"/>
      <c r="H113" s="19"/>
      <c r="I113" s="52" t="s">
        <v>616</v>
      </c>
      <c r="J113" s="35"/>
      <c r="K113" s="36"/>
      <c r="L113" s="35"/>
      <c r="M113" s="36"/>
      <c r="N113" s="19" t="s">
        <v>29</v>
      </c>
      <c r="O113" s="52"/>
      <c r="P113" s="191"/>
      <c r="Q113" s="19"/>
      <c r="R113" s="19"/>
      <c r="S113" s="19"/>
      <c r="T113" s="25"/>
      <c r="U113" s="19"/>
      <c r="V113" s="19"/>
      <c r="W113" s="18"/>
      <c r="X113" s="19" t="str">
        <f>IF(W113="","",DATEDIF(W113,'様式 A-1'!$G$2,"Y"))</f>
        <v/>
      </c>
      <c r="Y113" s="19" t="str">
        <f t="shared" si="14"/>
        <v/>
      </c>
      <c r="Z113" s="19" t="str">
        <f t="shared" si="15"/>
        <v/>
      </c>
      <c r="AA113" s="423"/>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236"/>
      <c r="AZ113" s="19">
        <f t="shared" si="17"/>
        <v>0</v>
      </c>
      <c r="BA113" s="54">
        <f t="shared" si="18"/>
        <v>0</v>
      </c>
      <c r="BB113" s="54">
        <f t="shared" si="19"/>
        <v>0</v>
      </c>
    </row>
    <row r="114" spans="1:54" ht="24" customHeight="1">
      <c r="A114" s="19" t="str">
        <f>IF('様式 A-1'!$AL$1="","",'様式 A-1'!$AL$1)</f>
        <v/>
      </c>
      <c r="B114" s="52"/>
      <c r="C114" s="53" t="str">
        <f t="shared" ref="C114:C129" si="21">IF(J114="","",TRIM(J114&amp;"　"&amp;K114))</f>
        <v/>
      </c>
      <c r="D114" s="53" t="str">
        <f t="shared" si="20"/>
        <v/>
      </c>
      <c r="E114" s="24">
        <f>'様式 A-1'!$D$7</f>
        <v>0</v>
      </c>
      <c r="F114" s="24" t="e">
        <f>'様式 WA-1（集計作業用）'!$D$6</f>
        <v>#N/A</v>
      </c>
      <c r="G114" s="157"/>
      <c r="H114" s="19"/>
      <c r="I114" s="52" t="s">
        <v>617</v>
      </c>
      <c r="J114" s="35"/>
      <c r="K114" s="36"/>
      <c r="L114" s="35"/>
      <c r="M114" s="36"/>
      <c r="N114" s="19" t="s">
        <v>29</v>
      </c>
      <c r="O114" s="52"/>
      <c r="P114" s="191"/>
      <c r="Q114" s="19"/>
      <c r="R114" s="19"/>
      <c r="S114" s="19"/>
      <c r="T114" s="25"/>
      <c r="U114" s="19"/>
      <c r="V114" s="19"/>
      <c r="W114" s="18"/>
      <c r="X114" s="19" t="str">
        <f>IF(W114="","",DATEDIF(W114,'様式 A-1'!$G$2,"Y"))</f>
        <v/>
      </c>
      <c r="Y114" s="19" t="str">
        <f t="shared" si="14"/>
        <v/>
      </c>
      <c r="Z114" s="19" t="str">
        <f t="shared" si="15"/>
        <v/>
      </c>
      <c r="AA114" s="423"/>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236"/>
      <c r="AZ114" s="19">
        <f t="shared" si="17"/>
        <v>0</v>
      </c>
      <c r="BA114" s="54">
        <f t="shared" si="18"/>
        <v>0</v>
      </c>
      <c r="BB114" s="54">
        <f t="shared" si="19"/>
        <v>0</v>
      </c>
    </row>
    <row r="115" spans="1:54" ht="24" customHeight="1">
      <c r="A115" s="19" t="str">
        <f>IF('様式 A-1'!$AL$1="","",'様式 A-1'!$AL$1)</f>
        <v/>
      </c>
      <c r="B115" s="52"/>
      <c r="C115" s="53" t="str">
        <f t="shared" si="21"/>
        <v/>
      </c>
      <c r="D115" s="53" t="str">
        <f t="shared" si="20"/>
        <v/>
      </c>
      <c r="E115" s="24">
        <f>'様式 A-1'!$D$7</f>
        <v>0</v>
      </c>
      <c r="F115" s="24" t="e">
        <f>'様式 WA-1（集計作業用）'!$D$6</f>
        <v>#N/A</v>
      </c>
      <c r="G115" s="157"/>
      <c r="H115" s="19"/>
      <c r="I115" s="52" t="s">
        <v>618</v>
      </c>
      <c r="J115" s="35"/>
      <c r="K115" s="36"/>
      <c r="L115" s="35"/>
      <c r="M115" s="36"/>
      <c r="N115" s="19" t="s">
        <v>29</v>
      </c>
      <c r="O115" s="52"/>
      <c r="P115" s="191"/>
      <c r="Q115" s="19"/>
      <c r="R115" s="19"/>
      <c r="S115" s="19"/>
      <c r="T115" s="25"/>
      <c r="U115" s="19"/>
      <c r="V115" s="19"/>
      <c r="W115" s="18"/>
      <c r="X115" s="19" t="str">
        <f>IF(W115="","",DATEDIF(W115,'様式 A-1'!$G$2,"Y"))</f>
        <v/>
      </c>
      <c r="Y115" s="19" t="str">
        <f t="shared" si="14"/>
        <v/>
      </c>
      <c r="Z115" s="19" t="str">
        <f t="shared" si="15"/>
        <v/>
      </c>
      <c r="AA115" s="423"/>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236"/>
      <c r="AZ115" s="19">
        <f t="shared" si="17"/>
        <v>0</v>
      </c>
      <c r="BA115" s="54">
        <f t="shared" si="18"/>
        <v>0</v>
      </c>
      <c r="BB115" s="54">
        <f t="shared" si="19"/>
        <v>0</v>
      </c>
    </row>
    <row r="116" spans="1:54" ht="24" customHeight="1">
      <c r="A116" s="19" t="str">
        <f>IF('様式 A-1'!$AL$1="","",'様式 A-1'!$AL$1)</f>
        <v/>
      </c>
      <c r="B116" s="52"/>
      <c r="C116" s="53" t="str">
        <f t="shared" si="21"/>
        <v/>
      </c>
      <c r="D116" s="53" t="str">
        <f t="shared" si="20"/>
        <v/>
      </c>
      <c r="E116" s="24">
        <f>'様式 A-1'!$D$7</f>
        <v>0</v>
      </c>
      <c r="F116" s="24" t="e">
        <f>'様式 WA-1（集計作業用）'!$D$6</f>
        <v>#N/A</v>
      </c>
      <c r="G116" s="157"/>
      <c r="H116" s="19"/>
      <c r="I116" s="52" t="s">
        <v>619</v>
      </c>
      <c r="J116" s="35"/>
      <c r="K116" s="36"/>
      <c r="L116" s="35"/>
      <c r="M116" s="36"/>
      <c r="N116" s="19" t="s">
        <v>29</v>
      </c>
      <c r="O116" s="52"/>
      <c r="P116" s="191"/>
      <c r="Q116" s="19"/>
      <c r="R116" s="19"/>
      <c r="S116" s="19"/>
      <c r="T116" s="25"/>
      <c r="U116" s="19"/>
      <c r="V116" s="19"/>
      <c r="W116" s="18"/>
      <c r="X116" s="19" t="str">
        <f>IF(W116="","",DATEDIF(W116,'様式 A-1'!$G$2,"Y"))</f>
        <v/>
      </c>
      <c r="Y116" s="19" t="str">
        <f t="shared" si="14"/>
        <v/>
      </c>
      <c r="Z116" s="19" t="str">
        <f t="shared" si="15"/>
        <v/>
      </c>
      <c r="AA116" s="423"/>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236"/>
      <c r="AZ116" s="19">
        <f t="shared" si="17"/>
        <v>0</v>
      </c>
      <c r="BA116" s="54">
        <f t="shared" si="18"/>
        <v>0</v>
      </c>
      <c r="BB116" s="54">
        <f t="shared" si="19"/>
        <v>0</v>
      </c>
    </row>
    <row r="117" spans="1:54" ht="24" customHeight="1">
      <c r="A117" s="19" t="str">
        <f>IF('様式 A-1'!$AL$1="","",'様式 A-1'!$AL$1)</f>
        <v/>
      </c>
      <c r="B117" s="52"/>
      <c r="C117" s="53" t="str">
        <f t="shared" si="21"/>
        <v/>
      </c>
      <c r="D117" s="53" t="str">
        <f t="shared" si="20"/>
        <v/>
      </c>
      <c r="E117" s="24">
        <f>'様式 A-1'!$D$7</f>
        <v>0</v>
      </c>
      <c r="F117" s="24" t="e">
        <f>'様式 WA-1（集計作業用）'!$D$6</f>
        <v>#N/A</v>
      </c>
      <c r="G117" s="157"/>
      <c r="H117" s="19"/>
      <c r="I117" s="52" t="s">
        <v>620</v>
      </c>
      <c r="J117" s="35"/>
      <c r="K117" s="36"/>
      <c r="L117" s="35"/>
      <c r="M117" s="36"/>
      <c r="N117" s="19" t="s">
        <v>29</v>
      </c>
      <c r="O117" s="52"/>
      <c r="P117" s="191"/>
      <c r="Q117" s="19"/>
      <c r="R117" s="19"/>
      <c r="S117" s="19"/>
      <c r="T117" s="25"/>
      <c r="U117" s="19"/>
      <c r="V117" s="19"/>
      <c r="W117" s="18"/>
      <c r="X117" s="19" t="str">
        <f>IF(W117="","",DATEDIF(W117,'様式 A-1'!$G$2,"Y"))</f>
        <v/>
      </c>
      <c r="Y117" s="19" t="str">
        <f t="shared" si="14"/>
        <v/>
      </c>
      <c r="Z117" s="19" t="str">
        <f t="shared" si="15"/>
        <v/>
      </c>
      <c r="AA117" s="423"/>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236"/>
      <c r="AZ117" s="19">
        <f t="shared" si="17"/>
        <v>0</v>
      </c>
      <c r="BA117" s="54">
        <f t="shared" si="18"/>
        <v>0</v>
      </c>
      <c r="BB117" s="54">
        <f t="shared" si="19"/>
        <v>0</v>
      </c>
    </row>
    <row r="118" spans="1:54" ht="24" customHeight="1">
      <c r="A118" s="19" t="str">
        <f>IF('様式 A-1'!$AL$1="","",'様式 A-1'!$AL$1)</f>
        <v/>
      </c>
      <c r="B118" s="52"/>
      <c r="C118" s="53" t="str">
        <f t="shared" si="21"/>
        <v/>
      </c>
      <c r="D118" s="53" t="str">
        <f t="shared" si="20"/>
        <v/>
      </c>
      <c r="E118" s="24">
        <f>'様式 A-1'!$D$7</f>
        <v>0</v>
      </c>
      <c r="F118" s="24" t="e">
        <f>'様式 WA-1（集計作業用）'!$D$6</f>
        <v>#N/A</v>
      </c>
      <c r="G118" s="157"/>
      <c r="H118" s="19"/>
      <c r="I118" s="52" t="s">
        <v>621</v>
      </c>
      <c r="J118" s="35"/>
      <c r="K118" s="36"/>
      <c r="L118" s="35"/>
      <c r="M118" s="36"/>
      <c r="N118" s="19" t="s">
        <v>29</v>
      </c>
      <c r="O118" s="52"/>
      <c r="P118" s="191"/>
      <c r="Q118" s="19"/>
      <c r="R118" s="19"/>
      <c r="S118" s="19"/>
      <c r="T118" s="25"/>
      <c r="U118" s="19"/>
      <c r="V118" s="19"/>
      <c r="W118" s="18"/>
      <c r="X118" s="19" t="str">
        <f>IF(W118="","",DATEDIF(W118,'様式 A-1'!$G$2,"Y"))</f>
        <v/>
      </c>
      <c r="Y118" s="19" t="str">
        <f t="shared" si="14"/>
        <v/>
      </c>
      <c r="Z118" s="19" t="str">
        <f t="shared" si="15"/>
        <v/>
      </c>
      <c r="AA118" s="423"/>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236"/>
      <c r="AZ118" s="19">
        <f t="shared" si="17"/>
        <v>0</v>
      </c>
      <c r="BA118" s="54">
        <f t="shared" si="18"/>
        <v>0</v>
      </c>
      <c r="BB118" s="54">
        <f t="shared" si="19"/>
        <v>0</v>
      </c>
    </row>
    <row r="119" spans="1:54" ht="24" customHeight="1">
      <c r="A119" s="19" t="str">
        <f>IF('様式 A-1'!$AL$1="","",'様式 A-1'!$AL$1)</f>
        <v/>
      </c>
      <c r="B119" s="52"/>
      <c r="C119" s="53" t="str">
        <f t="shared" si="21"/>
        <v/>
      </c>
      <c r="D119" s="53" t="str">
        <f t="shared" si="20"/>
        <v/>
      </c>
      <c r="E119" s="24">
        <f>'様式 A-1'!$D$7</f>
        <v>0</v>
      </c>
      <c r="F119" s="24" t="e">
        <f>'様式 WA-1（集計作業用）'!$D$6</f>
        <v>#N/A</v>
      </c>
      <c r="G119" s="157"/>
      <c r="H119" s="19"/>
      <c r="I119" s="52" t="s">
        <v>622</v>
      </c>
      <c r="J119" s="35"/>
      <c r="K119" s="36"/>
      <c r="L119" s="35"/>
      <c r="M119" s="36"/>
      <c r="N119" s="19" t="s">
        <v>29</v>
      </c>
      <c r="O119" s="52"/>
      <c r="P119" s="191"/>
      <c r="Q119" s="19"/>
      <c r="R119" s="19"/>
      <c r="S119" s="19"/>
      <c r="T119" s="25"/>
      <c r="U119" s="19"/>
      <c r="V119" s="19"/>
      <c r="W119" s="18"/>
      <c r="X119" s="19" t="str">
        <f>IF(W119="","",DATEDIF(W119,'様式 A-1'!$G$2,"Y"))</f>
        <v/>
      </c>
      <c r="Y119" s="19" t="str">
        <f t="shared" si="14"/>
        <v/>
      </c>
      <c r="Z119" s="19" t="str">
        <f t="shared" si="15"/>
        <v/>
      </c>
      <c r="AA119" s="423"/>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236"/>
      <c r="AZ119" s="19">
        <f t="shared" si="17"/>
        <v>0</v>
      </c>
      <c r="BA119" s="54">
        <f t="shared" si="18"/>
        <v>0</v>
      </c>
      <c r="BB119" s="54">
        <f t="shared" si="19"/>
        <v>0</v>
      </c>
    </row>
    <row r="120" spans="1:54" ht="24" customHeight="1">
      <c r="A120" s="19" t="str">
        <f>IF('様式 A-1'!$AL$1="","",'様式 A-1'!$AL$1)</f>
        <v/>
      </c>
      <c r="B120" s="52"/>
      <c r="C120" s="53" t="str">
        <f t="shared" si="21"/>
        <v/>
      </c>
      <c r="D120" s="53" t="str">
        <f t="shared" si="20"/>
        <v/>
      </c>
      <c r="E120" s="24">
        <f>'様式 A-1'!$D$7</f>
        <v>0</v>
      </c>
      <c r="F120" s="24" t="e">
        <f>'様式 WA-1（集計作業用）'!$D$6</f>
        <v>#N/A</v>
      </c>
      <c r="G120" s="157"/>
      <c r="H120" s="19"/>
      <c r="I120" s="52" t="s">
        <v>623</v>
      </c>
      <c r="J120" s="35"/>
      <c r="K120" s="36"/>
      <c r="L120" s="35"/>
      <c r="M120" s="36"/>
      <c r="N120" s="19" t="s">
        <v>29</v>
      </c>
      <c r="O120" s="52"/>
      <c r="P120" s="191"/>
      <c r="Q120" s="19"/>
      <c r="R120" s="19"/>
      <c r="S120" s="19"/>
      <c r="T120" s="25"/>
      <c r="U120" s="19"/>
      <c r="V120" s="19"/>
      <c r="W120" s="18"/>
      <c r="X120" s="19" t="str">
        <f>IF(W120="","",DATEDIF(W120,'様式 A-1'!$G$2,"Y"))</f>
        <v/>
      </c>
      <c r="Y120" s="19" t="str">
        <f t="shared" si="14"/>
        <v/>
      </c>
      <c r="Z120" s="19" t="str">
        <f t="shared" si="15"/>
        <v/>
      </c>
      <c r="AA120" s="423"/>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236"/>
      <c r="AZ120" s="19">
        <f t="shared" si="17"/>
        <v>0</v>
      </c>
      <c r="BA120" s="54">
        <f t="shared" si="18"/>
        <v>0</v>
      </c>
      <c r="BB120" s="54">
        <f t="shared" si="19"/>
        <v>0</v>
      </c>
    </row>
    <row r="121" spans="1:54" ht="24" customHeight="1">
      <c r="A121" s="19" t="str">
        <f>IF('様式 A-1'!$AL$1="","",'様式 A-1'!$AL$1)</f>
        <v/>
      </c>
      <c r="B121" s="52"/>
      <c r="C121" s="53" t="str">
        <f t="shared" si="21"/>
        <v/>
      </c>
      <c r="D121" s="53" t="str">
        <f t="shared" si="20"/>
        <v/>
      </c>
      <c r="E121" s="24">
        <f>'様式 A-1'!$D$7</f>
        <v>0</v>
      </c>
      <c r="F121" s="24" t="e">
        <f>'様式 WA-1（集計作業用）'!$D$6</f>
        <v>#N/A</v>
      </c>
      <c r="G121" s="157"/>
      <c r="H121" s="19"/>
      <c r="I121" s="52" t="s">
        <v>624</v>
      </c>
      <c r="J121" s="35"/>
      <c r="K121" s="36"/>
      <c r="L121" s="35"/>
      <c r="M121" s="36"/>
      <c r="N121" s="19" t="s">
        <v>29</v>
      </c>
      <c r="O121" s="52"/>
      <c r="P121" s="191"/>
      <c r="Q121" s="19"/>
      <c r="R121" s="19"/>
      <c r="S121" s="19"/>
      <c r="T121" s="25"/>
      <c r="U121" s="19"/>
      <c r="V121" s="19"/>
      <c r="W121" s="18"/>
      <c r="X121" s="19" t="str">
        <f>IF(W121="","",DATEDIF(W121,'様式 A-1'!$G$2,"Y"))</f>
        <v/>
      </c>
      <c r="Y121" s="19" t="str">
        <f t="shared" si="14"/>
        <v/>
      </c>
      <c r="Z121" s="19" t="str">
        <f t="shared" si="15"/>
        <v/>
      </c>
      <c r="AA121" s="423"/>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236"/>
      <c r="AZ121" s="19">
        <f t="shared" si="17"/>
        <v>0</v>
      </c>
      <c r="BA121" s="54">
        <f t="shared" si="18"/>
        <v>0</v>
      </c>
      <c r="BB121" s="54">
        <f t="shared" si="19"/>
        <v>0</v>
      </c>
    </row>
    <row r="122" spans="1:54" ht="24" customHeight="1">
      <c r="A122" s="19" t="str">
        <f>IF('様式 A-1'!$AL$1="","",'様式 A-1'!$AL$1)</f>
        <v/>
      </c>
      <c r="B122" s="52"/>
      <c r="C122" s="53" t="str">
        <f t="shared" si="21"/>
        <v/>
      </c>
      <c r="D122" s="53" t="str">
        <f t="shared" si="20"/>
        <v/>
      </c>
      <c r="E122" s="24">
        <f>'様式 A-1'!$D$7</f>
        <v>0</v>
      </c>
      <c r="F122" s="24" t="e">
        <f>'様式 WA-1（集計作業用）'!$D$6</f>
        <v>#N/A</v>
      </c>
      <c r="G122" s="157"/>
      <c r="H122" s="19"/>
      <c r="I122" s="52" t="s">
        <v>625</v>
      </c>
      <c r="J122" s="35"/>
      <c r="K122" s="36"/>
      <c r="L122" s="35"/>
      <c r="M122" s="36"/>
      <c r="N122" s="19" t="s">
        <v>29</v>
      </c>
      <c r="O122" s="52"/>
      <c r="P122" s="191"/>
      <c r="Q122" s="19"/>
      <c r="R122" s="19"/>
      <c r="S122" s="19"/>
      <c r="T122" s="25"/>
      <c r="U122" s="19"/>
      <c r="V122" s="19"/>
      <c r="W122" s="18"/>
      <c r="X122" s="19" t="str">
        <f>IF(W122="","",DATEDIF(W122,'様式 A-1'!$G$2,"Y"))</f>
        <v/>
      </c>
      <c r="Y122" s="19" t="str">
        <f t="shared" si="14"/>
        <v/>
      </c>
      <c r="Z122" s="19" t="str">
        <f t="shared" si="15"/>
        <v/>
      </c>
      <c r="AA122" s="423"/>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236"/>
      <c r="AZ122" s="19">
        <f t="shared" si="17"/>
        <v>0</v>
      </c>
      <c r="BA122" s="54">
        <f t="shared" si="18"/>
        <v>0</v>
      </c>
      <c r="BB122" s="54">
        <f t="shared" si="19"/>
        <v>0</v>
      </c>
    </row>
    <row r="123" spans="1:54" ht="24" customHeight="1">
      <c r="A123" s="19" t="str">
        <f>IF('様式 A-1'!$AL$1="","",'様式 A-1'!$AL$1)</f>
        <v/>
      </c>
      <c r="B123" s="52"/>
      <c r="C123" s="53" t="str">
        <f t="shared" si="21"/>
        <v/>
      </c>
      <c r="D123" s="53" t="str">
        <f t="shared" si="20"/>
        <v/>
      </c>
      <c r="E123" s="24">
        <f>'様式 A-1'!$D$7</f>
        <v>0</v>
      </c>
      <c r="F123" s="24" t="e">
        <f>'様式 WA-1（集計作業用）'!$D$6</f>
        <v>#N/A</v>
      </c>
      <c r="G123" s="157"/>
      <c r="H123" s="19"/>
      <c r="I123" s="52" t="s">
        <v>626</v>
      </c>
      <c r="J123" s="35"/>
      <c r="K123" s="36"/>
      <c r="L123" s="35"/>
      <c r="M123" s="36"/>
      <c r="N123" s="19" t="s">
        <v>29</v>
      </c>
      <c r="O123" s="52"/>
      <c r="P123" s="191"/>
      <c r="Q123" s="19"/>
      <c r="R123" s="19"/>
      <c r="S123" s="19"/>
      <c r="T123" s="25"/>
      <c r="U123" s="19"/>
      <c r="V123" s="19"/>
      <c r="W123" s="18"/>
      <c r="X123" s="19" t="str">
        <f>IF(W123="","",DATEDIF(W123,'様式 A-1'!$G$2,"Y"))</f>
        <v/>
      </c>
      <c r="Y123" s="19" t="str">
        <f t="shared" si="14"/>
        <v/>
      </c>
      <c r="Z123" s="19" t="str">
        <f t="shared" si="15"/>
        <v/>
      </c>
      <c r="AA123" s="423"/>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236"/>
      <c r="AZ123" s="19">
        <f t="shared" si="17"/>
        <v>0</v>
      </c>
      <c r="BA123" s="54">
        <f t="shared" si="18"/>
        <v>0</v>
      </c>
      <c r="BB123" s="54">
        <f t="shared" si="19"/>
        <v>0</v>
      </c>
    </row>
    <row r="124" spans="1:54" ht="24" customHeight="1">
      <c r="A124" s="19" t="str">
        <f>IF('様式 A-1'!$AL$1="","",'様式 A-1'!$AL$1)</f>
        <v/>
      </c>
      <c r="B124" s="52"/>
      <c r="C124" s="53" t="str">
        <f t="shared" si="21"/>
        <v/>
      </c>
      <c r="D124" s="53" t="str">
        <f t="shared" si="20"/>
        <v/>
      </c>
      <c r="E124" s="24">
        <f>'様式 A-1'!$D$7</f>
        <v>0</v>
      </c>
      <c r="F124" s="24" t="e">
        <f>'様式 WA-1（集計作業用）'!$D$6</f>
        <v>#N/A</v>
      </c>
      <c r="G124" s="157"/>
      <c r="H124" s="19"/>
      <c r="I124" s="52" t="s">
        <v>627</v>
      </c>
      <c r="J124" s="35"/>
      <c r="K124" s="36"/>
      <c r="L124" s="35"/>
      <c r="M124" s="36"/>
      <c r="N124" s="19" t="s">
        <v>29</v>
      </c>
      <c r="O124" s="52"/>
      <c r="P124" s="191"/>
      <c r="Q124" s="19"/>
      <c r="R124" s="19"/>
      <c r="S124" s="19"/>
      <c r="T124" s="25"/>
      <c r="U124" s="19"/>
      <c r="V124" s="19"/>
      <c r="W124" s="18"/>
      <c r="X124" s="19" t="str">
        <f>IF(W124="","",DATEDIF(W124,'様式 A-1'!$G$2,"Y"))</f>
        <v/>
      </c>
      <c r="Y124" s="19" t="str">
        <f t="shared" si="14"/>
        <v/>
      </c>
      <c r="Z124" s="19" t="str">
        <f t="shared" si="15"/>
        <v/>
      </c>
      <c r="AA124" s="423"/>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236"/>
      <c r="AZ124" s="19">
        <f t="shared" si="17"/>
        <v>0</v>
      </c>
      <c r="BA124" s="54">
        <f t="shared" si="18"/>
        <v>0</v>
      </c>
      <c r="BB124" s="54">
        <f t="shared" si="19"/>
        <v>0</v>
      </c>
    </row>
    <row r="125" spans="1:54" ht="24" customHeight="1">
      <c r="A125" s="19" t="str">
        <f>IF('様式 A-1'!$AL$1="","",'様式 A-1'!$AL$1)</f>
        <v/>
      </c>
      <c r="B125" s="52"/>
      <c r="C125" s="53" t="str">
        <f t="shared" si="21"/>
        <v/>
      </c>
      <c r="D125" s="53" t="str">
        <f t="shared" si="20"/>
        <v/>
      </c>
      <c r="E125" s="24">
        <f>'様式 A-1'!$D$7</f>
        <v>0</v>
      </c>
      <c r="F125" s="24" t="e">
        <f>'様式 WA-1（集計作業用）'!$D$6</f>
        <v>#N/A</v>
      </c>
      <c r="G125" s="157"/>
      <c r="H125" s="19"/>
      <c r="I125" s="52" t="s">
        <v>628</v>
      </c>
      <c r="J125" s="35"/>
      <c r="K125" s="36"/>
      <c r="L125" s="35"/>
      <c r="M125" s="36"/>
      <c r="N125" s="19" t="s">
        <v>29</v>
      </c>
      <c r="O125" s="52"/>
      <c r="P125" s="191"/>
      <c r="Q125" s="19"/>
      <c r="R125" s="19"/>
      <c r="S125" s="19"/>
      <c r="T125" s="25"/>
      <c r="U125" s="19"/>
      <c r="V125" s="19"/>
      <c r="W125" s="18"/>
      <c r="X125" s="19" t="str">
        <f>IF(W125="","",DATEDIF(W125,'様式 A-1'!$G$2,"Y"))</f>
        <v/>
      </c>
      <c r="Y125" s="19" t="str">
        <f t="shared" si="14"/>
        <v/>
      </c>
      <c r="Z125" s="19" t="str">
        <f t="shared" si="15"/>
        <v/>
      </c>
      <c r="AA125" s="423"/>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236"/>
      <c r="AZ125" s="19">
        <f t="shared" si="17"/>
        <v>0</v>
      </c>
      <c r="BA125" s="54">
        <f t="shared" si="18"/>
        <v>0</v>
      </c>
      <c r="BB125" s="54">
        <f t="shared" si="19"/>
        <v>0</v>
      </c>
    </row>
    <row r="126" spans="1:54" ht="24" customHeight="1">
      <c r="A126" s="19" t="str">
        <f>IF('様式 A-1'!$AL$1="","",'様式 A-1'!$AL$1)</f>
        <v/>
      </c>
      <c r="B126" s="52"/>
      <c r="C126" s="53" t="str">
        <f t="shared" si="21"/>
        <v/>
      </c>
      <c r="D126" s="53" t="str">
        <f t="shared" si="20"/>
        <v/>
      </c>
      <c r="E126" s="24">
        <f>'様式 A-1'!$D$7</f>
        <v>0</v>
      </c>
      <c r="F126" s="24" t="e">
        <f>'様式 WA-1（集計作業用）'!$D$6</f>
        <v>#N/A</v>
      </c>
      <c r="G126" s="157"/>
      <c r="H126" s="19"/>
      <c r="I126" s="52" t="s">
        <v>629</v>
      </c>
      <c r="J126" s="35"/>
      <c r="K126" s="36"/>
      <c r="L126" s="35"/>
      <c r="M126" s="36"/>
      <c r="N126" s="19" t="s">
        <v>29</v>
      </c>
      <c r="O126" s="52"/>
      <c r="P126" s="191"/>
      <c r="Q126" s="19"/>
      <c r="R126" s="19"/>
      <c r="S126" s="19"/>
      <c r="T126" s="25"/>
      <c r="U126" s="19"/>
      <c r="V126" s="19"/>
      <c r="W126" s="18"/>
      <c r="X126" s="19" t="str">
        <f>IF(W126="","",DATEDIF(W126,'様式 A-1'!$G$2,"Y"))</f>
        <v/>
      </c>
      <c r="Y126" s="19" t="str">
        <f t="shared" si="14"/>
        <v/>
      </c>
      <c r="Z126" s="19" t="str">
        <f t="shared" si="15"/>
        <v/>
      </c>
      <c r="AA126" s="423"/>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236"/>
      <c r="AZ126" s="19">
        <f t="shared" si="17"/>
        <v>0</v>
      </c>
      <c r="BA126" s="54">
        <f t="shared" si="18"/>
        <v>0</v>
      </c>
      <c r="BB126" s="54">
        <f t="shared" si="19"/>
        <v>0</v>
      </c>
    </row>
    <row r="127" spans="1:54" ht="24" customHeight="1">
      <c r="A127" s="19" t="str">
        <f>IF('様式 A-1'!$AL$1="","",'様式 A-1'!$AL$1)</f>
        <v/>
      </c>
      <c r="B127" s="52"/>
      <c r="C127" s="53" t="str">
        <f t="shared" si="21"/>
        <v/>
      </c>
      <c r="D127" s="53" t="str">
        <f t="shared" si="20"/>
        <v/>
      </c>
      <c r="E127" s="24">
        <f>'様式 A-1'!$D$7</f>
        <v>0</v>
      </c>
      <c r="F127" s="24" t="e">
        <f>'様式 WA-1（集計作業用）'!$D$6</f>
        <v>#N/A</v>
      </c>
      <c r="G127" s="157"/>
      <c r="H127" s="19"/>
      <c r="I127" s="52" t="s">
        <v>630</v>
      </c>
      <c r="J127" s="35"/>
      <c r="K127" s="36"/>
      <c r="L127" s="35"/>
      <c r="M127" s="36"/>
      <c r="N127" s="19" t="s">
        <v>29</v>
      </c>
      <c r="O127" s="52"/>
      <c r="P127" s="191"/>
      <c r="Q127" s="19"/>
      <c r="R127" s="19"/>
      <c r="S127" s="19"/>
      <c r="T127" s="25"/>
      <c r="U127" s="19"/>
      <c r="V127" s="19"/>
      <c r="W127" s="18"/>
      <c r="X127" s="19" t="str">
        <f>IF(W127="","",DATEDIF(W127,'様式 A-1'!$G$2,"Y"))</f>
        <v/>
      </c>
      <c r="Y127" s="19" t="str">
        <f t="shared" si="14"/>
        <v/>
      </c>
      <c r="Z127" s="19" t="str">
        <f t="shared" si="15"/>
        <v/>
      </c>
      <c r="AA127" s="423"/>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236"/>
      <c r="AZ127" s="19">
        <f t="shared" si="17"/>
        <v>0</v>
      </c>
      <c r="BA127" s="54">
        <f t="shared" si="18"/>
        <v>0</v>
      </c>
      <c r="BB127" s="54">
        <f t="shared" si="19"/>
        <v>0</v>
      </c>
    </row>
    <row r="128" spans="1:54" ht="24" customHeight="1">
      <c r="A128" s="19" t="str">
        <f>IF('様式 A-1'!$AL$1="","",'様式 A-1'!$AL$1)</f>
        <v/>
      </c>
      <c r="B128" s="52"/>
      <c r="C128" s="53" t="str">
        <f t="shared" si="21"/>
        <v/>
      </c>
      <c r="D128" s="53" t="str">
        <f t="shared" si="20"/>
        <v/>
      </c>
      <c r="E128" s="24">
        <f>'様式 A-1'!$D$7</f>
        <v>0</v>
      </c>
      <c r="F128" s="24" t="e">
        <f>'様式 WA-1（集計作業用）'!$D$6</f>
        <v>#N/A</v>
      </c>
      <c r="G128" s="157"/>
      <c r="H128" s="19"/>
      <c r="I128" s="52" t="s">
        <v>631</v>
      </c>
      <c r="J128" s="35"/>
      <c r="K128" s="36"/>
      <c r="L128" s="35"/>
      <c r="M128" s="36"/>
      <c r="N128" s="19" t="s">
        <v>29</v>
      </c>
      <c r="O128" s="52"/>
      <c r="P128" s="191"/>
      <c r="Q128" s="19"/>
      <c r="R128" s="19"/>
      <c r="S128" s="19"/>
      <c r="T128" s="25"/>
      <c r="U128" s="19"/>
      <c r="V128" s="19"/>
      <c r="W128" s="18"/>
      <c r="X128" s="19" t="str">
        <f>IF(W128="","",DATEDIF(W128,'様式 A-1'!$G$2,"Y"))</f>
        <v/>
      </c>
      <c r="Y128" s="19" t="str">
        <f t="shared" si="14"/>
        <v/>
      </c>
      <c r="Z128" s="19" t="str">
        <f t="shared" si="15"/>
        <v/>
      </c>
      <c r="AA128" s="423"/>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236"/>
      <c r="AZ128" s="19">
        <f t="shared" si="17"/>
        <v>0</v>
      </c>
      <c r="BA128" s="54">
        <f t="shared" si="18"/>
        <v>0</v>
      </c>
      <c r="BB128" s="54">
        <f t="shared" si="19"/>
        <v>0</v>
      </c>
    </row>
    <row r="129" spans="1:67" ht="24" customHeight="1">
      <c r="A129" s="19" t="str">
        <f>IF('様式 A-1'!$AL$1="","",'様式 A-1'!$AL$1)</f>
        <v/>
      </c>
      <c r="B129" s="52"/>
      <c r="C129" s="53" t="str">
        <f t="shared" si="21"/>
        <v/>
      </c>
      <c r="D129" s="53" t="str">
        <f t="shared" si="20"/>
        <v/>
      </c>
      <c r="E129" s="24">
        <f>'様式 A-1'!$D$7</f>
        <v>0</v>
      </c>
      <c r="F129" s="24" t="e">
        <f>'様式 WA-1（集計作業用）'!$D$6</f>
        <v>#N/A</v>
      </c>
      <c r="G129" s="157"/>
      <c r="H129" s="19"/>
      <c r="I129" s="52" t="s">
        <v>632</v>
      </c>
      <c r="J129" s="35"/>
      <c r="K129" s="36"/>
      <c r="L129" s="35"/>
      <c r="M129" s="36"/>
      <c r="N129" s="19" t="s">
        <v>29</v>
      </c>
      <c r="O129" s="52"/>
      <c r="P129" s="191"/>
      <c r="Q129" s="19"/>
      <c r="R129" s="19"/>
      <c r="S129" s="19"/>
      <c r="T129" s="25"/>
      <c r="U129" s="19"/>
      <c r="V129" s="19"/>
      <c r="W129" s="18"/>
      <c r="X129" s="19" t="str">
        <f>IF(W129="","",DATEDIF(W129,'様式 A-1'!$G$2,"Y"))</f>
        <v/>
      </c>
      <c r="Y129" s="19" t="str">
        <f t="shared" si="14"/>
        <v/>
      </c>
      <c r="Z129" s="19" t="str">
        <f t="shared" si="15"/>
        <v/>
      </c>
      <c r="AA129" s="423"/>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236"/>
      <c r="AZ129" s="19">
        <f t="shared" si="17"/>
        <v>0</v>
      </c>
      <c r="BA129" s="54">
        <f t="shared" si="18"/>
        <v>0</v>
      </c>
      <c r="BB129" s="54">
        <f t="shared" si="19"/>
        <v>0</v>
      </c>
    </row>
    <row r="130" spans="1:67" s="2" customFormat="1" ht="24" hidden="1" customHeight="1">
      <c r="A130" s="42"/>
      <c r="B130" s="42"/>
      <c r="C130" s="42"/>
      <c r="D130" s="42"/>
      <c r="E130" s="42"/>
      <c r="F130" s="42"/>
      <c r="G130" s="153"/>
      <c r="H130" s="42"/>
      <c r="I130" s="42"/>
      <c r="J130" s="42"/>
      <c r="K130" s="42"/>
      <c r="L130" s="42"/>
      <c r="M130" s="42"/>
      <c r="N130" s="42"/>
      <c r="O130" s="192"/>
      <c r="P130" s="193"/>
      <c r="Q130" s="42"/>
      <c r="R130" s="42"/>
      <c r="S130" s="42"/>
      <c r="T130" s="42"/>
      <c r="U130" s="42"/>
      <c r="V130" s="42"/>
      <c r="W130" s="42"/>
      <c r="X130" s="42"/>
      <c r="Y130" s="42"/>
      <c r="Z130" s="42"/>
      <c r="AA130" s="42"/>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42"/>
      <c r="BA130" s="42"/>
      <c r="BB130" s="42"/>
    </row>
    <row r="131" spans="1:67" s="2" customFormat="1" ht="24" hidden="1" customHeight="1">
      <c r="A131" s="42"/>
      <c r="B131" s="42"/>
      <c r="C131" s="42"/>
      <c r="D131" s="42"/>
      <c r="E131" s="42"/>
      <c r="F131" s="42"/>
      <c r="G131" s="153"/>
      <c r="H131" s="42"/>
      <c r="I131" s="42"/>
      <c r="J131" s="42"/>
      <c r="K131" s="42"/>
      <c r="L131" s="42"/>
      <c r="M131" s="42"/>
      <c r="N131" s="42"/>
      <c r="O131" s="192"/>
      <c r="P131" s="181" t="str">
        <f>'様式 A-1'!B17</f>
        <v>U8</v>
      </c>
      <c r="T131" s="204">
        <f>COUNTIF(T10:T129,"U8")</f>
        <v>0</v>
      </c>
      <c r="U131" s="42"/>
      <c r="V131" s="42"/>
      <c r="W131" s="42"/>
      <c r="X131" s="42"/>
      <c r="Y131" s="42"/>
      <c r="Z131" s="42"/>
      <c r="AA131" s="200"/>
      <c r="AB131" s="253">
        <f>SUM(AB10:AB129)</f>
        <v>0</v>
      </c>
      <c r="AC131" s="253">
        <f t="shared" ref="AC131:AW131" si="22">SUM(AC10:AC129)</f>
        <v>0</v>
      </c>
      <c r="AD131" s="253">
        <f t="shared" si="22"/>
        <v>0</v>
      </c>
      <c r="AE131" s="253">
        <f t="shared" si="22"/>
        <v>0</v>
      </c>
      <c r="AF131" s="253">
        <f t="shared" si="22"/>
        <v>0</v>
      </c>
      <c r="AG131" s="253">
        <f t="shared" si="22"/>
        <v>0</v>
      </c>
      <c r="AH131" s="253">
        <f t="shared" si="22"/>
        <v>0</v>
      </c>
      <c r="AI131" s="253">
        <f t="shared" si="22"/>
        <v>0</v>
      </c>
      <c r="AJ131" s="253">
        <f t="shared" si="22"/>
        <v>0</v>
      </c>
      <c r="AK131" s="253">
        <f t="shared" si="22"/>
        <v>0</v>
      </c>
      <c r="AL131" s="253">
        <f t="shared" si="22"/>
        <v>0</v>
      </c>
      <c r="AM131" s="253">
        <f t="shared" si="22"/>
        <v>0</v>
      </c>
      <c r="AN131" s="253">
        <f t="shared" si="22"/>
        <v>0</v>
      </c>
      <c r="AO131" s="253">
        <f t="shared" si="22"/>
        <v>0</v>
      </c>
      <c r="AP131" s="253">
        <f t="shared" si="22"/>
        <v>0</v>
      </c>
      <c r="AQ131" s="253">
        <f t="shared" si="22"/>
        <v>0</v>
      </c>
      <c r="AR131" s="253">
        <f t="shared" si="22"/>
        <v>0</v>
      </c>
      <c r="AS131" s="253">
        <f t="shared" si="22"/>
        <v>0</v>
      </c>
      <c r="AT131" s="253">
        <f t="shared" si="22"/>
        <v>0</v>
      </c>
      <c r="AU131" s="253">
        <f t="shared" si="22"/>
        <v>0</v>
      </c>
      <c r="AV131" s="253">
        <f t="shared" si="22"/>
        <v>0</v>
      </c>
      <c r="AW131" s="253">
        <f t="shared" si="22"/>
        <v>0</v>
      </c>
      <c r="AX131" s="253">
        <f>SUM(AX10:AX129)</f>
        <v>0</v>
      </c>
      <c r="AY131" s="144">
        <f>COUNTIF(AY10:AY129,"1")</f>
        <v>0</v>
      </c>
      <c r="AZ131" s="42"/>
      <c r="BA131" s="42"/>
      <c r="BB131" s="90">
        <f>SUM(BB10:BB129)</f>
        <v>0</v>
      </c>
      <c r="BF131" s="77" t="s">
        <v>79</v>
      </c>
      <c r="BG131" s="4"/>
      <c r="BH131" s="1"/>
      <c r="BI131" s="1"/>
      <c r="BJ131" s="1"/>
      <c r="BK131" s="1"/>
      <c r="BL131" s="1"/>
      <c r="BM131" s="1"/>
    </row>
    <row r="132" spans="1:67" s="2" customFormat="1" ht="24" hidden="1" customHeight="1">
      <c r="A132" s="42"/>
      <c r="B132" s="42"/>
      <c r="C132" s="42"/>
      <c r="D132" s="42"/>
      <c r="E132" s="42"/>
      <c r="F132" s="42"/>
      <c r="G132" s="153"/>
      <c r="H132" s="42"/>
      <c r="I132" s="42"/>
      <c r="J132" s="42"/>
      <c r="K132" s="42"/>
      <c r="L132" s="42"/>
      <c r="M132" s="42"/>
      <c r="N132" s="42"/>
      <c r="O132" s="192"/>
      <c r="P132" s="181" t="str">
        <f>'様式 A-1'!B18</f>
        <v>U10</v>
      </c>
      <c r="T132" s="204">
        <f>COUNTIF(T10:T129,"U10")</f>
        <v>0</v>
      </c>
      <c r="U132" s="42"/>
      <c r="V132" s="42"/>
      <c r="W132" s="42"/>
      <c r="X132" s="42"/>
      <c r="Y132" s="42"/>
      <c r="Z132" s="42"/>
      <c r="AA132" s="200"/>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144">
        <f>COUNTIF(AY10:AY129,"3")</f>
        <v>0</v>
      </c>
      <c r="AZ132" s="42"/>
      <c r="BA132" s="42"/>
      <c r="BB132" s="42"/>
      <c r="BF132" s="4" t="s">
        <v>330</v>
      </c>
      <c r="BG132" s="4" t="s">
        <v>322</v>
      </c>
      <c r="BH132" s="1"/>
      <c r="BI132" s="1"/>
      <c r="BJ132" s="1"/>
      <c r="BK132" s="1"/>
      <c r="BL132" s="1"/>
      <c r="BM132" s="1"/>
    </row>
    <row r="133" spans="1:67" s="2" customFormat="1" ht="24" hidden="1" customHeight="1">
      <c r="G133" s="40"/>
      <c r="O133" s="186"/>
      <c r="P133" s="181" t="str">
        <f>'様式 A-1'!B19</f>
        <v>U12</v>
      </c>
      <c r="T133" s="204">
        <f>COUNTIF(T10:T129,"U12")</f>
        <v>0</v>
      </c>
      <c r="AA133" s="200"/>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144">
        <f>COUNTIF(AY10:AY129,"5")</f>
        <v>0</v>
      </c>
      <c r="BF133" s="1"/>
      <c r="BG133" s="224" t="s">
        <v>29</v>
      </c>
      <c r="BH133" s="224"/>
      <c r="BI133" s="1"/>
      <c r="BJ133" s="1"/>
      <c r="BK133" s="1"/>
      <c r="BL133" s="1"/>
      <c r="BM133" s="1"/>
    </row>
    <row r="134" spans="1:67" s="2" customFormat="1" ht="24" hidden="1" customHeight="1">
      <c r="G134" s="40"/>
      <c r="O134" s="186"/>
      <c r="P134" s="181" t="str">
        <f>'様式 A-1'!B20</f>
        <v>U15</v>
      </c>
      <c r="T134" s="204">
        <f>COUNTIF(T10:T129,"U15")</f>
        <v>0</v>
      </c>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row>
    <row r="135" spans="1:67" ht="24" hidden="1" customHeight="1">
      <c r="P135" s="181" t="str">
        <f>'様式 A-1'!B21</f>
        <v>U18</v>
      </c>
      <c r="T135" s="205">
        <f>COUNTIF(T10:T129,"U18")</f>
        <v>0</v>
      </c>
      <c r="BF135" s="4" t="s">
        <v>331</v>
      </c>
      <c r="BG135" s="4" t="s">
        <v>339</v>
      </c>
    </row>
    <row r="136" spans="1:67" ht="24" hidden="1" customHeight="1">
      <c r="P136" s="181" t="str">
        <f>'様式 A-1'!B22</f>
        <v>マスターズ</v>
      </c>
      <c r="T136" s="205">
        <f>COUNTIF(T10:T129,"マスターズ")</f>
        <v>0</v>
      </c>
      <c r="BG136" s="224"/>
      <c r="BH136" s="224"/>
      <c r="BI136" s="224"/>
      <c r="BJ136" s="148"/>
      <c r="BN136" s="2"/>
      <c r="BO136" s="2"/>
    </row>
    <row r="137" spans="1:67" ht="24" hidden="1" customHeight="1"/>
    <row r="138" spans="1:67" ht="24" hidden="1" customHeight="1">
      <c r="BF138" s="4" t="s">
        <v>332</v>
      </c>
      <c r="BG138" s="4" t="s">
        <v>341</v>
      </c>
    </row>
    <row r="139" spans="1:67" ht="24" hidden="1" customHeight="1">
      <c r="BG139" s="237" t="str">
        <f>IF('様式 A-1'!AW66="","",'様式 A-1'!AW66)</f>
        <v>U8</v>
      </c>
      <c r="BH139" s="237" t="str">
        <f>IF('様式 A-1'!AW67="","",'様式 A-1'!AW67)</f>
        <v>U10</v>
      </c>
      <c r="BI139" s="237" t="str">
        <f>IF('様式 A-1'!AW68="","",'様式 A-1'!AW68)</f>
        <v>U12</v>
      </c>
      <c r="BJ139" s="237" t="str">
        <f>IF('様式 A-1'!AW69="","",'様式 A-1'!AW69)</f>
        <v>U15</v>
      </c>
      <c r="BK139" s="237" t="str">
        <f>IF('様式 A-1'!AW70="","",'様式 A-1'!AW70)</f>
        <v>U18</v>
      </c>
      <c r="BL139" s="237" t="str">
        <f>IF('様式 A-1'!AW71="","",'様式 A-1'!AW71)</f>
        <v>マスターズ</v>
      </c>
      <c r="BM139" s="237" t="str">
        <f>IF('様式 A-1'!BC66="","",'様式 A-1'!BC66)</f>
        <v/>
      </c>
    </row>
    <row r="140" spans="1:67" ht="24" hidden="1" customHeight="1"/>
    <row r="141" spans="1:67" ht="24" hidden="1" customHeight="1">
      <c r="BF141" s="4" t="s">
        <v>333</v>
      </c>
      <c r="BG141" s="4" t="s">
        <v>553</v>
      </c>
    </row>
    <row r="142" spans="1:67" ht="24" hidden="1" customHeight="1">
      <c r="BG142" s="224" t="str">
        <f>BG139</f>
        <v>U8</v>
      </c>
      <c r="BH142" s="224" t="str">
        <f t="shared" ref="BH142:BL142" si="23">BH139</f>
        <v>U10</v>
      </c>
      <c r="BI142" s="224" t="str">
        <f t="shared" si="23"/>
        <v>U12</v>
      </c>
      <c r="BJ142" s="224" t="str">
        <f t="shared" si="23"/>
        <v>U15</v>
      </c>
      <c r="BK142" s="224" t="str">
        <f t="shared" si="23"/>
        <v>U18</v>
      </c>
      <c r="BL142" s="224" t="str">
        <f t="shared" si="23"/>
        <v>マスターズ</v>
      </c>
    </row>
    <row r="143" spans="1:67" ht="24" hidden="1" customHeight="1"/>
    <row r="144" spans="1:67" ht="24" hidden="1" customHeight="1">
      <c r="BF144" s="4" t="s">
        <v>334</v>
      </c>
      <c r="BG144" s="4" t="s">
        <v>342</v>
      </c>
    </row>
    <row r="145" spans="58:64" ht="24" hidden="1" customHeight="1">
      <c r="BG145" s="237" t="str">
        <f>IF('様式 A-1'!Z$20="","",'様式 A-1'!Z$20)</f>
        <v/>
      </c>
      <c r="BH145" s="237" t="str">
        <f>IF('様式 A-1'!AB$20="","",'様式 A-1'!AB$20)</f>
        <v/>
      </c>
      <c r="BI145" s="237" t="str">
        <f>IF('様式 A-1'!AD$20="","",'様式 A-1'!AD$20)</f>
        <v/>
      </c>
      <c r="BJ145" s="237"/>
      <c r="BK145" s="237"/>
      <c r="BL145" s="237"/>
    </row>
    <row r="146" spans="58:64" ht="24" hidden="1" customHeight="1"/>
    <row r="147" spans="58:64" ht="24" hidden="1" customHeight="1">
      <c r="BF147" s="4" t="s">
        <v>442</v>
      </c>
      <c r="BG147" s="4" t="s">
        <v>461</v>
      </c>
    </row>
    <row r="148" spans="58:64" ht="24" hidden="1" customHeight="1">
      <c r="BG148" s="23" t="s">
        <v>375</v>
      </c>
    </row>
    <row r="149" spans="58:64" ht="24" customHeight="1"/>
    <row r="150" spans="58:64" ht="24" customHeight="1">
      <c r="BF150" s="4" t="s">
        <v>442</v>
      </c>
      <c r="BG150" s="4" t="s">
        <v>82</v>
      </c>
    </row>
    <row r="151" spans="58:64" ht="24" customHeight="1">
      <c r="BG151" s="224">
        <v>1</v>
      </c>
      <c r="BH151" s="224"/>
      <c r="BI151" s="224"/>
    </row>
    <row r="152" spans="58:64" ht="24" customHeight="1"/>
    <row r="153" spans="58:64" ht="24" customHeight="1">
      <c r="BF153" s="4" t="s">
        <v>337</v>
      </c>
      <c r="BG153" s="4" t="s">
        <v>81</v>
      </c>
      <c r="BK153" s="4"/>
      <c r="BL153" s="4"/>
    </row>
    <row r="154" spans="58:64" ht="24" customHeight="1">
      <c r="BG154" s="224">
        <v>2</v>
      </c>
      <c r="BH154" s="4" t="s">
        <v>297</v>
      </c>
      <c r="BK154" s="4"/>
      <c r="BL154" s="4"/>
    </row>
    <row r="155" spans="58:64" ht="24" customHeight="1" thickBot="1"/>
    <row r="156" spans="58:64" ht="24" customHeight="1" thickBot="1">
      <c r="BJ156" s="273">
        <v>45291</v>
      </c>
    </row>
    <row r="157" spans="58:64" ht="24" customHeight="1" thickBot="1">
      <c r="BJ157" s="273">
        <v>45383</v>
      </c>
    </row>
    <row r="158" spans="58:64" ht="24" customHeight="1"/>
    <row r="159" spans="58:64" ht="24" customHeight="1"/>
    <row r="160" spans="58:64" ht="24" customHeight="1"/>
    <row r="161" ht="24" customHeight="1"/>
  </sheetData>
  <sheetProtection algorithmName="SHA-512" hashValue="1x0x/LdSwlFgG+KkH2g6VRmIGIvJ6qbpw6IkiKIq1WKJed9FOTgZRwnOGBTuZoPnkdylpo4aQDO88PnSChr4kw==" saltValue="ZlIAIIzknq1dOnelvjcTzQ==" spinCount="100000" sheet="1"/>
  <mergeCells count="12">
    <mergeCell ref="I3:M3"/>
    <mergeCell ref="AB3:AW3"/>
    <mergeCell ref="AB4:AW4"/>
    <mergeCell ref="AB6:AC6"/>
    <mergeCell ref="AD6:AE6"/>
    <mergeCell ref="AF6:AG6"/>
    <mergeCell ref="AH6:AI6"/>
    <mergeCell ref="AJ6:AM6"/>
    <mergeCell ref="AN6:AO6"/>
    <mergeCell ref="AP6:AR6"/>
    <mergeCell ref="AS6:AU6"/>
    <mergeCell ref="AV6:AX6"/>
  </mergeCells>
  <phoneticPr fontId="1"/>
  <conditionalFormatting sqref="AA10:AA129">
    <cfRule type="expression" dxfId="79" priority="31" stopIfTrue="1">
      <formula>$AA10="×情報不足"</formula>
    </cfRule>
  </conditionalFormatting>
  <conditionalFormatting sqref="AB10:AB129">
    <cfRule type="expression" dxfId="78" priority="26" stopIfTrue="1">
      <formula>NOT(T10="U8")</formula>
    </cfRule>
  </conditionalFormatting>
  <conditionalFormatting sqref="AB8:AX9 AB10:AN129 AW10:AX129">
    <cfRule type="expression" dxfId="77" priority="30" stopIfTrue="1">
      <formula>AB8=3</formula>
    </cfRule>
  </conditionalFormatting>
  <conditionalFormatting sqref="AB8:AY9 AB10:AN129 AW10:AY129">
    <cfRule type="cellIs" dxfId="76" priority="27" stopIfTrue="1" operator="equal">
      <formula>5</formula>
    </cfRule>
  </conditionalFormatting>
  <conditionalFormatting sqref="AC10:AC129">
    <cfRule type="expression" dxfId="75" priority="25" stopIfTrue="1">
      <formula>NOT(T10="U8")</formula>
    </cfRule>
  </conditionalFormatting>
  <conditionalFormatting sqref="AD10:AD129">
    <cfRule type="expression" dxfId="74" priority="22" stopIfTrue="1">
      <formula>NOT(OR((T10="U8"),(T10="U10")))</formula>
    </cfRule>
  </conditionalFormatting>
  <conditionalFormatting sqref="AE10:AE129">
    <cfRule type="expression" dxfId="73" priority="24" stopIfTrue="1">
      <formula>NOT(OR((T10="U8"),(T10="U10")))</formula>
    </cfRule>
  </conditionalFormatting>
  <conditionalFormatting sqref="AF10:AF129">
    <cfRule type="expression" dxfId="72" priority="23" stopIfTrue="1">
      <formula>NOT(OR((T10="U10"),(T10="U12")))</formula>
    </cfRule>
  </conditionalFormatting>
  <conditionalFormatting sqref="AG10:AG129">
    <cfRule type="expression" dxfId="71" priority="21" stopIfTrue="1">
      <formula>NOT(OR((T10="U10"),(T10="U12")))</formula>
    </cfRule>
  </conditionalFormatting>
  <conditionalFormatting sqref="AH10:AH129">
    <cfRule type="expression" dxfId="70" priority="20" stopIfTrue="1">
      <formula>NOT(T10="U15")</formula>
    </cfRule>
  </conditionalFormatting>
  <conditionalFormatting sqref="AI10:AI129">
    <cfRule type="expression" dxfId="69" priority="19" stopIfTrue="1">
      <formula>NOT(T10="U15")</formula>
    </cfRule>
  </conditionalFormatting>
  <conditionalFormatting sqref="AJ10:AJ129">
    <cfRule type="expression" dxfId="68" priority="18" stopIfTrue="1">
      <formula>NOT(OR((T10="U15"),(T10="U18")))</formula>
    </cfRule>
  </conditionalFormatting>
  <conditionalFormatting sqref="AK10:AK129">
    <cfRule type="expression" dxfId="67" priority="17" stopIfTrue="1">
      <formula>NOT(OR((T10="U15"),(T10="U18")))</formula>
    </cfRule>
  </conditionalFormatting>
  <conditionalFormatting sqref="AL10:AL129">
    <cfRule type="expression" dxfId="66" priority="16" stopIfTrue="1">
      <formula>NOT(OR((T10="U15"),(T10="U18")))</formula>
    </cfRule>
  </conditionalFormatting>
  <conditionalFormatting sqref="AM10:AM129">
    <cfRule type="expression" dxfId="65" priority="15" stopIfTrue="1">
      <formula>NOT(OR((T10="U15"),(T10="U18")))</formula>
    </cfRule>
  </conditionalFormatting>
  <conditionalFormatting sqref="AN10:AN129">
    <cfRule type="expression" dxfId="64" priority="14" stopIfTrue="1">
      <formula>NOT(T10="マスターズ")</formula>
    </cfRule>
  </conditionalFormatting>
  <conditionalFormatting sqref="AW10:AW129">
    <cfRule type="expression" dxfId="63" priority="13" stopIfTrue="1">
      <formula>NOT(T10="マスターズ")</formula>
    </cfRule>
  </conditionalFormatting>
  <conditionalFormatting sqref="AX10:AX129">
    <cfRule type="expression" dxfId="62" priority="12" stopIfTrue="1">
      <formula>NOT(T10="マスターズ")</formula>
    </cfRule>
  </conditionalFormatting>
  <conditionalFormatting sqref="AY8:AY129">
    <cfRule type="expression" dxfId="61" priority="28" stopIfTrue="1">
      <formula>AY8=3</formula>
    </cfRule>
  </conditionalFormatting>
  <conditionalFormatting sqref="AO10:AO129">
    <cfRule type="expression" dxfId="60" priority="10">
      <formula>NOT(T10="マスターズ")</formula>
    </cfRule>
  </conditionalFormatting>
  <conditionalFormatting sqref="AP10:AP129">
    <cfRule type="expression" dxfId="59" priority="9">
      <formula>NOT(T10="マスターズ")</formula>
    </cfRule>
  </conditionalFormatting>
  <conditionalFormatting sqref="AQ10:AQ129">
    <cfRule type="expression" dxfId="58" priority="8">
      <formula>NOT(T10="マスターズ")</formula>
    </cfRule>
  </conditionalFormatting>
  <conditionalFormatting sqref="AR10:AR129">
    <cfRule type="expression" dxfId="57" priority="7">
      <formula>NOT(T10="マスターズ")</formula>
    </cfRule>
  </conditionalFormatting>
  <conditionalFormatting sqref="AS10:AS129">
    <cfRule type="expression" dxfId="56" priority="6">
      <formula>NOT(T10="マスターズ")</formula>
    </cfRule>
  </conditionalFormatting>
  <conditionalFormatting sqref="AT10:AT129">
    <cfRule type="expression" dxfId="55" priority="5">
      <formula>NOT(T10="マスターズ")</formula>
    </cfRule>
  </conditionalFormatting>
  <conditionalFormatting sqref="AU10:AU129">
    <cfRule type="expression" dxfId="54" priority="4">
      <formula>NOT(T10="マスターズ")</formula>
    </cfRule>
  </conditionalFormatting>
  <conditionalFormatting sqref="AV10:AV129">
    <cfRule type="expression" dxfId="53" priority="3">
      <formula>NOT(T10="マスターズ")</formula>
    </cfRule>
  </conditionalFormatting>
  <conditionalFormatting sqref="AW10:AW129">
    <cfRule type="expression" dxfId="52" priority="2">
      <formula>NOT(T10="マスターズ")</formula>
    </cfRule>
  </conditionalFormatting>
  <conditionalFormatting sqref="AX10:AX129">
    <cfRule type="expression" dxfId="51" priority="1">
      <formula>NOT(T10="マスターズ")</formula>
    </cfRule>
  </conditionalFormatting>
  <dataValidations count="6">
    <dataValidation type="list" imeMode="off" allowBlank="1" showInputMessage="1" showErrorMessage="1" sqref="T8:T129" xr:uid="{00000000-0002-0000-0100-000000000000}">
      <formula1>$BG$142:$BL$142</formula1>
    </dataValidation>
    <dataValidation type="list" imeMode="off" allowBlank="1" showInputMessage="1" showErrorMessage="1" sqref="N8:N129" xr:uid="{00000000-0002-0000-0100-000001000000}">
      <formula1>$BG$133:$BH$133</formula1>
    </dataValidation>
    <dataValidation imeMode="hiragana" allowBlank="1" showInputMessage="1" showErrorMessage="1" sqref="J8:K129 Z8:Z129" xr:uid="{00000000-0002-0000-0100-000002000000}"/>
    <dataValidation imeMode="halfKatakana" allowBlank="1" showInputMessage="1" showErrorMessage="1" sqref="L8:M129 AB7:AX7" xr:uid="{00000000-0002-0000-0100-000003000000}"/>
    <dataValidation imeMode="off" allowBlank="1" showInputMessage="1" showErrorMessage="1" sqref="O8:O129 I8:I129 AN6 Y8:Y1048576 AB6 AD6 AF6 AH6 AJ6 V1:V1048576 Y1:Y6 W8:X129 P1:P1048576" xr:uid="{00000000-0002-0000-0100-000004000000}"/>
    <dataValidation type="list" allowBlank="1" showInputMessage="1" showErrorMessage="1" sqref="AB8:AX129" xr:uid="{00000000-0002-0000-0100-000005000000}">
      <formula1>"1"</formula1>
    </dataValidation>
  </dataValidations>
  <printOptions horizontalCentered="1"/>
  <pageMargins left="0.39370078740157483" right="0.39370078740157483" top="0.98425196850393704" bottom="0.39370078740157483" header="0.78740157480314965" footer="0.19685039370078741"/>
  <pageSetup paperSize="9" scale="25" fitToHeight="5" orientation="landscape" r:id="rId1"/>
  <headerFooter>
    <oddHeader>&amp;L&amp;12&amp;D &amp;T&amp;R&amp;"ＭＳ ゴシック,標準"&amp;12&lt; &amp;P/&amp;N &gt;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BP161"/>
  <sheetViews>
    <sheetView showGridLines="0" view="pageBreakPreview" topLeftCell="I3" zoomScale="70" zoomScaleNormal="70" zoomScaleSheetLayoutView="70" workbookViewId="0">
      <pane xSplit="3" ySplit="7" topLeftCell="L10" activePane="bottomRight" state="frozen"/>
      <selection activeCell="AH6" sqref="AH6:AI6"/>
      <selection pane="topRight" activeCell="AH6" sqref="AH6:AI6"/>
      <selection pane="bottomLeft" activeCell="AH6" sqref="AH6:AI6"/>
      <selection pane="bottomRight" activeCell="J10" sqref="J10"/>
    </sheetView>
  </sheetViews>
  <sheetFormatPr defaultColWidth="9" defaultRowHeight="13"/>
  <cols>
    <col min="1" max="2" width="6.6328125" style="1" hidden="1" customWidth="1"/>
    <col min="3" max="3" width="15.6328125" style="1" hidden="1" customWidth="1"/>
    <col min="4" max="4" width="20.6328125" style="1" hidden="1" customWidth="1"/>
    <col min="5" max="5" width="22" style="1" hidden="1" customWidth="1"/>
    <col min="6" max="6" width="10.6328125" style="1" hidden="1" customWidth="1"/>
    <col min="7" max="7" width="20.6328125" style="1" hidden="1" customWidth="1"/>
    <col min="8" max="8" width="5.6328125" style="1" hidden="1" customWidth="1"/>
    <col min="9" max="9" width="5.6328125" style="1" customWidth="1"/>
    <col min="10" max="11" width="10.6328125" style="1" customWidth="1"/>
    <col min="12" max="13" width="12.6328125" style="1" customWidth="1"/>
    <col min="14" max="14" width="5.6328125" style="1" customWidth="1"/>
    <col min="15" max="15" width="10.6328125" style="195" hidden="1" customWidth="1"/>
    <col min="16" max="16" width="10.6328125" style="195" customWidth="1"/>
    <col min="17" max="19" width="10.6328125" style="1" hidden="1" customWidth="1"/>
    <col min="20" max="20" width="13.453125" style="1" customWidth="1"/>
    <col min="21" max="21" width="12.6328125" style="1" hidden="1" customWidth="1"/>
    <col min="22" max="22" width="8.6328125" style="1" hidden="1" customWidth="1"/>
    <col min="23" max="23" width="12.6328125" style="1" customWidth="1"/>
    <col min="24" max="24" width="5.6328125" style="1" customWidth="1"/>
    <col min="25" max="26" width="12.7265625" style="1" customWidth="1"/>
    <col min="27" max="27" width="19.1796875" style="1" customWidth="1"/>
    <col min="28" max="50" width="17.26953125" style="150" customWidth="1"/>
    <col min="51" max="51" width="17.26953125" style="150" hidden="1" customWidth="1"/>
    <col min="52" max="54" width="8.6328125" style="1" hidden="1" customWidth="1"/>
    <col min="55" max="57" width="5.6328125" style="1" hidden="1" customWidth="1"/>
    <col min="58" max="58" width="8.6328125" style="1" hidden="1" customWidth="1"/>
    <col min="59" max="64" width="16.6328125" style="1" hidden="1" customWidth="1"/>
    <col min="65" max="68" width="5.6328125" style="1" hidden="1" customWidth="1"/>
    <col min="69" max="92" width="5.6328125" style="1" customWidth="1"/>
    <col min="93" max="149" width="9" style="1" customWidth="1"/>
    <col min="150" max="16384" width="9" style="1"/>
  </cols>
  <sheetData>
    <row r="1" spans="1:64" s="61" customFormat="1" ht="24" hidden="1" customHeight="1">
      <c r="A1" s="64" t="s">
        <v>38</v>
      </c>
      <c r="B1" s="64" t="s">
        <v>38</v>
      </c>
      <c r="C1" s="64" t="s">
        <v>38</v>
      </c>
      <c r="D1" s="64" t="s">
        <v>38</v>
      </c>
      <c r="E1" s="64" t="s">
        <v>38</v>
      </c>
      <c r="F1" s="64" t="s">
        <v>38</v>
      </c>
      <c r="G1" s="64"/>
      <c r="H1" s="64"/>
      <c r="I1" s="63" t="s">
        <v>39</v>
      </c>
      <c r="J1" s="63" t="s">
        <v>39</v>
      </c>
      <c r="K1" s="63" t="s">
        <v>39</v>
      </c>
      <c r="L1" s="63" t="s">
        <v>39</v>
      </c>
      <c r="M1" s="63" t="s">
        <v>39</v>
      </c>
      <c r="N1" s="63" t="s">
        <v>39</v>
      </c>
      <c r="O1" s="182"/>
      <c r="P1" s="182"/>
      <c r="Q1" s="64"/>
      <c r="R1" s="64"/>
      <c r="S1" s="64"/>
      <c r="T1" s="63" t="s">
        <v>44</v>
      </c>
      <c r="W1" s="63" t="s">
        <v>39</v>
      </c>
      <c r="X1" s="63" t="s">
        <v>39</v>
      </c>
      <c r="Y1" s="64"/>
      <c r="AB1" s="61" t="s">
        <v>40</v>
      </c>
      <c r="AC1" s="61" t="s">
        <v>40</v>
      </c>
      <c r="AD1" s="61" t="s">
        <v>40</v>
      </c>
      <c r="AY1" s="61" t="s">
        <v>40</v>
      </c>
      <c r="AZ1" s="61" t="s">
        <v>41</v>
      </c>
      <c r="BA1" s="61" t="s">
        <v>41</v>
      </c>
      <c r="BB1" s="61" t="s">
        <v>41</v>
      </c>
      <c r="BC1" s="63" t="s">
        <v>39</v>
      </c>
      <c r="BD1" s="63" t="s">
        <v>39</v>
      </c>
      <c r="BE1" s="63" t="s">
        <v>39</v>
      </c>
      <c r="BF1" s="64" t="s">
        <v>38</v>
      </c>
      <c r="BG1" s="64" t="s">
        <v>38</v>
      </c>
      <c r="BH1" s="64" t="s">
        <v>38</v>
      </c>
      <c r="BI1" s="64" t="s">
        <v>38</v>
      </c>
      <c r="BJ1" s="64" t="s">
        <v>38</v>
      </c>
      <c r="BK1" s="64" t="s">
        <v>38</v>
      </c>
      <c r="BL1" s="64" t="s">
        <v>38</v>
      </c>
    </row>
    <row r="2" spans="1:64" s="81" customFormat="1" ht="24" hidden="1" customHeight="1">
      <c r="A2" s="69" t="s">
        <v>384</v>
      </c>
      <c r="B2" s="69" t="s">
        <v>385</v>
      </c>
      <c r="C2" s="69" t="s">
        <v>386</v>
      </c>
      <c r="D2" s="69" t="s">
        <v>387</v>
      </c>
      <c r="E2" s="69" t="s">
        <v>388</v>
      </c>
      <c r="F2" s="69" t="s">
        <v>389</v>
      </c>
      <c r="G2" s="69"/>
      <c r="H2" s="69"/>
      <c r="I2" s="80" t="s">
        <v>390</v>
      </c>
      <c r="J2" s="80" t="s">
        <v>391</v>
      </c>
      <c r="K2" s="80" t="s">
        <v>392</v>
      </c>
      <c r="L2" s="80" t="s">
        <v>393</v>
      </c>
      <c r="M2" s="80" t="s">
        <v>394</v>
      </c>
      <c r="N2" s="80" t="s">
        <v>395</v>
      </c>
      <c r="O2" s="183"/>
      <c r="P2" s="183"/>
      <c r="Q2" s="69"/>
      <c r="R2" s="69"/>
      <c r="S2" s="69"/>
      <c r="T2" s="80" t="s">
        <v>396</v>
      </c>
      <c r="W2" s="80" t="s">
        <v>397</v>
      </c>
      <c r="X2" s="80" t="s">
        <v>398</v>
      </c>
      <c r="Y2" s="69"/>
      <c r="AB2" s="81" t="s">
        <v>399</v>
      </c>
      <c r="AC2" s="81" t="s">
        <v>400</v>
      </c>
      <c r="AD2" s="81" t="s">
        <v>401</v>
      </c>
      <c r="AY2" s="81" t="s">
        <v>402</v>
      </c>
      <c r="AZ2" s="81" t="s">
        <v>403</v>
      </c>
      <c r="BA2" s="81" t="s">
        <v>404</v>
      </c>
      <c r="BB2" s="81" t="s">
        <v>405</v>
      </c>
      <c r="BC2" s="80" t="s">
        <v>406</v>
      </c>
      <c r="BD2" s="80" t="s">
        <v>407</v>
      </c>
      <c r="BE2" s="80" t="s">
        <v>408</v>
      </c>
      <c r="BF2" s="69" t="s">
        <v>409</v>
      </c>
      <c r="BG2" s="69" t="s">
        <v>410</v>
      </c>
      <c r="BH2" s="69" t="s">
        <v>411</v>
      </c>
      <c r="BI2" s="69" t="s">
        <v>412</v>
      </c>
      <c r="BJ2" s="69" t="s">
        <v>413</v>
      </c>
      <c r="BK2" s="69" t="s">
        <v>452</v>
      </c>
      <c r="BL2" s="69" t="s">
        <v>340</v>
      </c>
    </row>
    <row r="3" spans="1:64" s="2" customFormat="1" ht="24" customHeight="1">
      <c r="A3" s="37"/>
      <c r="F3" s="38"/>
      <c r="H3" s="37"/>
      <c r="I3" s="401" t="s">
        <v>465</v>
      </c>
      <c r="J3" s="401"/>
      <c r="K3" s="401"/>
      <c r="L3" s="401"/>
      <c r="M3" s="401"/>
      <c r="N3" s="38"/>
      <c r="O3" s="188"/>
      <c r="P3" s="185"/>
      <c r="Q3" s="37"/>
      <c r="R3" s="37"/>
      <c r="S3" s="37"/>
      <c r="T3" s="38"/>
      <c r="U3" s="37"/>
      <c r="X3" s="118"/>
      <c r="Y3" s="37"/>
      <c r="Z3" s="118"/>
      <c r="AA3" s="118"/>
      <c r="AB3" s="402">
        <f>'様式 A-1'!D7</f>
        <v>0</v>
      </c>
      <c r="AC3" s="402"/>
      <c r="AD3" s="402"/>
      <c r="AE3" s="402"/>
      <c r="AF3" s="402"/>
      <c r="AG3" s="402"/>
      <c r="AH3" s="402"/>
      <c r="AI3" s="402"/>
      <c r="AJ3" s="402"/>
      <c r="AK3" s="402"/>
      <c r="AL3" s="402"/>
      <c r="AM3" s="402"/>
      <c r="AN3" s="402"/>
      <c r="AO3" s="402"/>
      <c r="AP3" s="402"/>
      <c r="AQ3" s="402"/>
      <c r="AR3" s="402"/>
      <c r="AS3" s="402"/>
      <c r="AT3" s="402"/>
      <c r="AU3" s="402"/>
      <c r="AV3" s="402"/>
      <c r="AW3" s="402"/>
      <c r="AX3" s="163"/>
      <c r="AY3" s="39" t="s">
        <v>31</v>
      </c>
      <c r="AZ3" s="40"/>
      <c r="BA3" s="40"/>
      <c r="BB3" s="40"/>
    </row>
    <row r="4" spans="1:64" s="2" customFormat="1" ht="24" customHeight="1">
      <c r="A4" s="41"/>
      <c r="E4" s="42"/>
      <c r="F4" s="41"/>
      <c r="G4" s="42"/>
      <c r="H4" s="41"/>
      <c r="I4" s="43" t="str">
        <f>'様式 A-1'!AV38</f>
        <v>全日本ジュニア/ユース/マスターズ選手権大会2023（サーフ）</v>
      </c>
      <c r="K4" s="41"/>
      <c r="L4" s="41"/>
      <c r="M4" s="41"/>
      <c r="N4" s="41"/>
      <c r="O4" s="188"/>
      <c r="P4" s="187"/>
      <c r="Q4" s="41"/>
      <c r="R4" s="41"/>
      <c r="S4" s="41"/>
      <c r="T4" s="42"/>
      <c r="U4" s="41"/>
      <c r="Y4" s="41"/>
      <c r="AB4" s="402">
        <f>'様式 A-1'!D8</f>
        <v>0</v>
      </c>
      <c r="AC4" s="402"/>
      <c r="AD4" s="402"/>
      <c r="AE4" s="402"/>
      <c r="AF4" s="402"/>
      <c r="AG4" s="402"/>
      <c r="AH4" s="402"/>
      <c r="AI4" s="402"/>
      <c r="AJ4" s="402"/>
      <c r="AK4" s="402"/>
      <c r="AL4" s="402"/>
      <c r="AM4" s="402"/>
      <c r="AN4" s="402"/>
      <c r="AO4" s="402"/>
      <c r="AP4" s="402"/>
      <c r="AQ4" s="402"/>
      <c r="AR4" s="402"/>
      <c r="AS4" s="402"/>
      <c r="AT4" s="402"/>
      <c r="AU4" s="402"/>
      <c r="AV4" s="402"/>
      <c r="AW4" s="402"/>
      <c r="AX4" s="122"/>
      <c r="AY4" s="39" t="s">
        <v>32</v>
      </c>
      <c r="AZ4" s="42"/>
      <c r="BA4" s="42"/>
      <c r="BB4" s="42"/>
      <c r="BF4" s="2" t="s">
        <v>343</v>
      </c>
    </row>
    <row r="5" spans="1:64" customFormat="1" ht="24" customHeight="1">
      <c r="A5" s="2"/>
      <c r="B5" s="2"/>
      <c r="C5" s="2"/>
      <c r="D5" s="2"/>
      <c r="E5" s="2"/>
      <c r="F5" s="2"/>
      <c r="G5" s="2"/>
      <c r="H5" s="2"/>
      <c r="I5" s="2"/>
      <c r="J5" s="2"/>
      <c r="K5" s="2"/>
      <c r="L5" s="2"/>
      <c r="M5" s="2"/>
      <c r="N5" s="2"/>
      <c r="O5" s="188"/>
      <c r="P5" s="188"/>
      <c r="Q5" s="2"/>
      <c r="R5" s="2"/>
      <c r="S5" s="2"/>
      <c r="T5" s="2"/>
      <c r="U5" s="2"/>
      <c r="V5" s="2"/>
      <c r="W5" s="2"/>
      <c r="X5" s="2"/>
      <c r="Y5" s="2"/>
      <c r="Z5" s="2"/>
      <c r="AA5" s="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2"/>
      <c r="BA5" s="2"/>
      <c r="BB5" s="2"/>
      <c r="BF5" s="121" t="s">
        <v>456</v>
      </c>
    </row>
    <row r="6" spans="1:64" s="2" customFormat="1" ht="32" customHeight="1">
      <c r="A6" s="128"/>
      <c r="B6" s="128"/>
      <c r="C6" s="128"/>
      <c r="D6" s="128"/>
      <c r="E6" s="129"/>
      <c r="F6" s="128"/>
      <c r="G6" s="129"/>
      <c r="H6" s="128"/>
      <c r="I6" s="128"/>
      <c r="J6" s="128"/>
      <c r="K6" s="128"/>
      <c r="L6" s="128"/>
      <c r="M6" s="128"/>
      <c r="N6" s="128"/>
      <c r="O6" s="196"/>
      <c r="P6" s="197"/>
      <c r="Q6" s="128"/>
      <c r="R6" s="128"/>
      <c r="S6" s="125"/>
      <c r="T6" s="129"/>
      <c r="U6" s="128"/>
      <c r="V6" s="129"/>
      <c r="W6" s="128"/>
      <c r="X6" s="129"/>
      <c r="Y6" s="422" t="s">
        <v>1018</v>
      </c>
      <c r="Z6" s="422" t="s">
        <v>1019</v>
      </c>
      <c r="AA6" s="130"/>
      <c r="AB6" s="413" t="s">
        <v>985</v>
      </c>
      <c r="AC6" s="414"/>
      <c r="AD6" s="413" t="s">
        <v>986</v>
      </c>
      <c r="AE6" s="414"/>
      <c r="AF6" s="413" t="s">
        <v>987</v>
      </c>
      <c r="AG6" s="414"/>
      <c r="AH6" s="415" t="s">
        <v>988</v>
      </c>
      <c r="AI6" s="416"/>
      <c r="AJ6" s="417" t="s">
        <v>989</v>
      </c>
      <c r="AK6" s="418"/>
      <c r="AL6" s="418"/>
      <c r="AM6" s="419"/>
      <c r="AN6" s="420" t="s">
        <v>1010</v>
      </c>
      <c r="AO6" s="420"/>
      <c r="AP6" s="420" t="s">
        <v>1011</v>
      </c>
      <c r="AQ6" s="420"/>
      <c r="AR6" s="420"/>
      <c r="AS6" s="420" t="s">
        <v>1012</v>
      </c>
      <c r="AT6" s="420"/>
      <c r="AU6" s="420"/>
      <c r="AV6" s="420" t="s">
        <v>1013</v>
      </c>
      <c r="AW6" s="420"/>
      <c r="AX6" s="420"/>
      <c r="AY6" s="238"/>
      <c r="AZ6" s="129"/>
      <c r="BA6" s="129"/>
      <c r="BB6" s="129"/>
      <c r="BF6" s="122" t="s">
        <v>456</v>
      </c>
    </row>
    <row r="7" spans="1:64" ht="40" customHeight="1">
      <c r="A7" s="78" t="s">
        <v>370</v>
      </c>
      <c r="B7" s="78" t="s">
        <v>24</v>
      </c>
      <c r="C7" s="79" t="s">
        <v>25</v>
      </c>
      <c r="D7" s="79" t="s">
        <v>18</v>
      </c>
      <c r="E7" s="79" t="s">
        <v>19</v>
      </c>
      <c r="F7" s="79" t="s">
        <v>825</v>
      </c>
      <c r="G7" s="160"/>
      <c r="H7" s="78"/>
      <c r="I7" s="84" t="s">
        <v>257</v>
      </c>
      <c r="J7" s="55" t="s">
        <v>42</v>
      </c>
      <c r="K7" s="56" t="s">
        <v>43</v>
      </c>
      <c r="L7" s="57" t="s">
        <v>371</v>
      </c>
      <c r="M7" s="58" t="s">
        <v>372</v>
      </c>
      <c r="N7" s="44" t="s">
        <v>322</v>
      </c>
      <c r="O7" s="198"/>
      <c r="P7" s="239" t="s">
        <v>876</v>
      </c>
      <c r="Q7" s="44"/>
      <c r="R7" s="44"/>
      <c r="S7" s="141"/>
      <c r="T7" s="60" t="s">
        <v>80</v>
      </c>
      <c r="U7" s="60"/>
      <c r="V7" s="59"/>
      <c r="W7" s="59" t="s">
        <v>26</v>
      </c>
      <c r="X7" s="51" t="s">
        <v>1</v>
      </c>
      <c r="Y7" s="421" t="s">
        <v>1016</v>
      </c>
      <c r="Z7" s="421" t="s">
        <v>1015</v>
      </c>
      <c r="AA7" s="424" t="s">
        <v>1017</v>
      </c>
      <c r="AB7" s="164" t="s">
        <v>973</v>
      </c>
      <c r="AC7" s="164" t="s">
        <v>974</v>
      </c>
      <c r="AD7" s="164" t="s">
        <v>975</v>
      </c>
      <c r="AE7" s="164" t="s">
        <v>976</v>
      </c>
      <c r="AF7" s="164" t="s">
        <v>977</v>
      </c>
      <c r="AG7" s="164" t="s">
        <v>978</v>
      </c>
      <c r="AH7" s="164" t="s">
        <v>984</v>
      </c>
      <c r="AI7" s="164" t="s">
        <v>990</v>
      </c>
      <c r="AJ7" s="164" t="s">
        <v>991</v>
      </c>
      <c r="AK7" s="164" t="s">
        <v>992</v>
      </c>
      <c r="AL7" s="164" t="s">
        <v>993</v>
      </c>
      <c r="AM7" s="164" t="s">
        <v>998</v>
      </c>
      <c r="AN7" s="164" t="s">
        <v>999</v>
      </c>
      <c r="AO7" s="164" t="s">
        <v>1003</v>
      </c>
      <c r="AP7" s="164" t="s">
        <v>1000</v>
      </c>
      <c r="AQ7" s="164" t="s">
        <v>1004</v>
      </c>
      <c r="AR7" s="164" t="s">
        <v>1005</v>
      </c>
      <c r="AS7" s="164" t="s">
        <v>1001</v>
      </c>
      <c r="AT7" s="164" t="s">
        <v>1006</v>
      </c>
      <c r="AU7" s="164" t="s">
        <v>1007</v>
      </c>
      <c r="AV7" s="164" t="s">
        <v>1002</v>
      </c>
      <c r="AW7" s="164" t="s">
        <v>1008</v>
      </c>
      <c r="AX7" s="164" t="s">
        <v>1009</v>
      </c>
      <c r="AY7" s="166"/>
      <c r="AZ7" s="44" t="s">
        <v>21</v>
      </c>
      <c r="BA7" s="44" t="s">
        <v>2</v>
      </c>
      <c r="BB7" s="44" t="s">
        <v>933</v>
      </c>
    </row>
    <row r="8" spans="1:64" s="4" customFormat="1" ht="24" customHeight="1">
      <c r="A8" s="136">
        <v>0</v>
      </c>
      <c r="B8" s="137" t="s">
        <v>338</v>
      </c>
      <c r="C8" s="138" t="str">
        <f>IF(J8="","",TRIM(J8&amp;"　"&amp;K8))</f>
        <v>東京　花子</v>
      </c>
      <c r="D8" s="138" t="str">
        <f>IF(J8="","",ASC(TRIM(L8&amp;" "&amp;M8)))</f>
        <v>ﾄｳｷｮｳ ﾊﾅｺ</v>
      </c>
      <c r="E8" s="139" t="s">
        <v>59</v>
      </c>
      <c r="F8" s="140"/>
      <c r="G8" s="139"/>
      <c r="H8" s="136"/>
      <c r="I8" s="137" t="s">
        <v>175</v>
      </c>
      <c r="J8" s="240" t="s">
        <v>292</v>
      </c>
      <c r="K8" s="241" t="s">
        <v>293</v>
      </c>
      <c r="L8" s="240" t="s">
        <v>33</v>
      </c>
      <c r="M8" s="241" t="s">
        <v>35</v>
      </c>
      <c r="N8" s="136" t="s">
        <v>36</v>
      </c>
      <c r="O8" s="242"/>
      <c r="P8" s="243" t="s">
        <v>877</v>
      </c>
      <c r="Q8" s="136"/>
      <c r="R8" s="136"/>
      <c r="S8" s="136"/>
      <c r="T8" s="244" t="s">
        <v>979</v>
      </c>
      <c r="U8" s="136"/>
      <c r="V8" s="136"/>
      <c r="W8" s="245">
        <v>42248</v>
      </c>
      <c r="X8" s="136">
        <f>IF(W8="","",DATEDIF(W8,'様式 A-1'!$G$2,"Y"))</f>
        <v>8</v>
      </c>
      <c r="Y8" s="136"/>
      <c r="Z8" s="136"/>
      <c r="AA8" s="136"/>
      <c r="AB8" s="136">
        <v>1</v>
      </c>
      <c r="AC8" s="136">
        <v>1</v>
      </c>
      <c r="AD8" s="136"/>
      <c r="AE8" s="136"/>
      <c r="AF8" s="136"/>
      <c r="AG8" s="136"/>
      <c r="AH8" s="136"/>
      <c r="AI8" s="136"/>
      <c r="AJ8" s="136"/>
      <c r="AK8" s="136"/>
      <c r="AL8" s="136"/>
      <c r="AM8" s="136"/>
      <c r="AN8" s="136"/>
      <c r="AO8" s="136"/>
      <c r="AP8" s="136"/>
      <c r="AQ8" s="136"/>
      <c r="AR8" s="136"/>
      <c r="AS8" s="136"/>
      <c r="AT8" s="136"/>
      <c r="AU8" s="136"/>
      <c r="AV8" s="136"/>
      <c r="AW8" s="136"/>
      <c r="AX8" s="136"/>
      <c r="AY8" s="136"/>
      <c r="AZ8" s="136">
        <f>COUNT(AB8:AX8)</f>
        <v>2</v>
      </c>
      <c r="BA8" s="136">
        <f>IF(AZ8&lt;=$BG$154,AZ8,$BG$154)</f>
        <v>2</v>
      </c>
      <c r="BB8" s="136">
        <f>IF(AZ8&lt;=$BG$154,0,AZ8-$BG$154)</f>
        <v>0</v>
      </c>
    </row>
    <row r="9" spans="1:64" s="4" customFormat="1" ht="24" customHeight="1">
      <c r="A9" s="136">
        <v>0</v>
      </c>
      <c r="B9" s="137" t="s">
        <v>338</v>
      </c>
      <c r="C9" s="138" t="str">
        <f>IF(J9="","",TRIM(J9&amp;"　"&amp;K9))</f>
        <v>品川　香奈</v>
      </c>
      <c r="D9" s="138" t="str">
        <f t="shared" ref="D9:D112" si="0">IF(J9="","",ASC(TRIM(L9&amp;" "&amp;M9)))</f>
        <v>ｼﾅｶﾞﾜ ｶﾅ</v>
      </c>
      <c r="E9" s="139" t="s">
        <v>59</v>
      </c>
      <c r="F9" s="140"/>
      <c r="G9" s="139"/>
      <c r="H9" s="136"/>
      <c r="I9" s="137" t="s">
        <v>175</v>
      </c>
      <c r="J9" s="240" t="s">
        <v>288</v>
      </c>
      <c r="K9" s="241" t="s">
        <v>294</v>
      </c>
      <c r="L9" s="240" t="s">
        <v>290</v>
      </c>
      <c r="M9" s="241" t="s">
        <v>295</v>
      </c>
      <c r="N9" s="136" t="s">
        <v>36</v>
      </c>
      <c r="O9" s="137"/>
      <c r="P9" s="243" t="s">
        <v>878</v>
      </c>
      <c r="Q9" s="136"/>
      <c r="R9" s="136"/>
      <c r="S9" s="136"/>
      <c r="T9" s="244" t="s">
        <v>1020</v>
      </c>
      <c r="U9" s="136"/>
      <c r="V9" s="136"/>
      <c r="W9" s="245">
        <v>38779</v>
      </c>
      <c r="X9" s="136">
        <f>IF(W9="","",DATEDIF(W9,'様式 A-1'!$G$2,"Y"))</f>
        <v>17</v>
      </c>
      <c r="Y9" s="136"/>
      <c r="Z9" s="136"/>
      <c r="AA9" s="136"/>
      <c r="AB9" s="136"/>
      <c r="AC9" s="136"/>
      <c r="AD9" s="136"/>
      <c r="AE9" s="136"/>
      <c r="AF9" s="136"/>
      <c r="AG9" s="136"/>
      <c r="AH9" s="136"/>
      <c r="AI9" s="136"/>
      <c r="AJ9" s="136">
        <v>1</v>
      </c>
      <c r="AK9" s="136">
        <v>1</v>
      </c>
      <c r="AL9" s="136">
        <v>1</v>
      </c>
      <c r="AM9" s="136"/>
      <c r="AN9" s="136"/>
      <c r="AO9" s="136"/>
      <c r="AP9" s="136"/>
      <c r="AQ9" s="136"/>
      <c r="AR9" s="136"/>
      <c r="AS9" s="136"/>
      <c r="AT9" s="136"/>
      <c r="AU9" s="136"/>
      <c r="AV9" s="136"/>
      <c r="AW9" s="136"/>
      <c r="AX9" s="136"/>
      <c r="AY9" s="136"/>
      <c r="AZ9" s="136">
        <f>COUNT(AB9:AX9)</f>
        <v>3</v>
      </c>
      <c r="BA9" s="136">
        <f t="shared" ref="BA9:BA112" si="1">IF(AZ9&lt;=$BG$154,AZ9,$BG$154)</f>
        <v>2</v>
      </c>
      <c r="BB9" s="136">
        <f t="shared" ref="BB9:BB112" si="2">IF(AZ9&lt;=$BG$154,0,AZ9-$BG$154)</f>
        <v>1</v>
      </c>
    </row>
    <row r="10" spans="1:64" ht="24" customHeight="1">
      <c r="A10" s="19" t="str">
        <f>IF('様式 A-1'!$AL$1="","",'様式 A-1'!$AL$1)</f>
        <v/>
      </c>
      <c r="B10" s="52"/>
      <c r="C10" s="53" t="str">
        <f t="shared" ref="C10:C113" si="3">IF(J10="","",TRIM(J10&amp;"　"&amp;K10))</f>
        <v/>
      </c>
      <c r="D10" s="53" t="str">
        <f t="shared" si="0"/>
        <v/>
      </c>
      <c r="E10" s="24">
        <f>'様式 A-1'!$D$7</f>
        <v>0</v>
      </c>
      <c r="F10" s="24" t="e">
        <f>'様式 WA-1（集計作業用）'!$D$6</f>
        <v>#N/A</v>
      </c>
      <c r="G10" s="24"/>
      <c r="H10" s="19"/>
      <c r="I10" s="52" t="s">
        <v>176</v>
      </c>
      <c r="J10" s="35"/>
      <c r="K10" s="36"/>
      <c r="L10" s="35"/>
      <c r="M10" s="36"/>
      <c r="N10" s="19" t="s">
        <v>36</v>
      </c>
      <c r="O10" s="255"/>
      <c r="P10" s="199"/>
      <c r="Q10" s="181"/>
      <c r="R10" s="181"/>
      <c r="S10" s="181"/>
      <c r="T10" s="25"/>
      <c r="U10" s="181"/>
      <c r="V10" s="181"/>
      <c r="W10" s="180"/>
      <c r="X10" s="181" t="str">
        <f>IF(W10="","",DATEDIF(W10,'様式 A-1'!$G$2,"Y"))</f>
        <v/>
      </c>
      <c r="Y10" s="181" t="str">
        <f>IF(W10="","",DATEDIF(W10,$BJ$157,"Y"))</f>
        <v/>
      </c>
      <c r="Z10" s="181" t="str">
        <f>IF(W10="","",DATEDIF(W10,$BJ$156,"Y"))</f>
        <v/>
      </c>
      <c r="AA10" s="25"/>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70"/>
      <c r="AZ10" s="70">
        <f>COUNT(AB10:AX10)</f>
        <v>0</v>
      </c>
      <c r="BA10" s="54">
        <f>IF(AZ10&lt;=$BG$154,AZ10,$BG$154)</f>
        <v>0</v>
      </c>
      <c r="BB10" s="54">
        <f>IF(AZ10&lt;=$BG$154,0,AZ10-$BG$154)</f>
        <v>0</v>
      </c>
    </row>
    <row r="11" spans="1:64" ht="24" customHeight="1">
      <c r="A11" s="19" t="str">
        <f>IF('様式 A-1'!$AL$1="","",'様式 A-1'!$AL$1)</f>
        <v/>
      </c>
      <c r="B11" s="52"/>
      <c r="C11" s="53" t="str">
        <f t="shared" si="3"/>
        <v/>
      </c>
      <c r="D11" s="53" t="str">
        <f t="shared" si="0"/>
        <v/>
      </c>
      <c r="E11" s="24">
        <f>'様式 A-1'!$D$7</f>
        <v>0</v>
      </c>
      <c r="F11" s="24" t="e">
        <f>'様式 WA-1（集計作業用）'!$D$6</f>
        <v>#N/A</v>
      </c>
      <c r="G11" s="24"/>
      <c r="H11" s="19"/>
      <c r="I11" s="52" t="s">
        <v>177</v>
      </c>
      <c r="J11" s="35"/>
      <c r="K11" s="36"/>
      <c r="L11" s="35"/>
      <c r="M11" s="36"/>
      <c r="N11" s="19" t="s">
        <v>36</v>
      </c>
      <c r="O11" s="255"/>
      <c r="P11" s="199"/>
      <c r="Q11" s="181"/>
      <c r="R11" s="181"/>
      <c r="S11" s="181"/>
      <c r="T11" s="25"/>
      <c r="U11" s="181"/>
      <c r="V11" s="181"/>
      <c r="W11" s="180"/>
      <c r="X11" s="181" t="str">
        <f>IF(W11="","",DATEDIF(W11,'様式 A-1'!$G$2,"Y"))</f>
        <v/>
      </c>
      <c r="Y11" s="181" t="str">
        <f t="shared" ref="Y11:Y74" si="4">IF(W11="","",DATEDIF(W11,$BJ$157,"Y"))</f>
        <v/>
      </c>
      <c r="Z11" s="181" t="str">
        <f>IF(W11="","",DATEDIF(W11,$BJ$156,"Y"))</f>
        <v/>
      </c>
      <c r="AA11" s="25"/>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70"/>
      <c r="AZ11" s="70">
        <f>COUNT(AB11:AX11)</f>
        <v>0</v>
      </c>
      <c r="BA11" s="54">
        <f t="shared" si="1"/>
        <v>0</v>
      </c>
      <c r="BB11" s="54">
        <f t="shared" si="2"/>
        <v>0</v>
      </c>
    </row>
    <row r="12" spans="1:64" ht="24" customHeight="1">
      <c r="A12" s="19" t="str">
        <f>IF('様式 A-1'!$AL$1="","",'様式 A-1'!$AL$1)</f>
        <v/>
      </c>
      <c r="B12" s="52"/>
      <c r="C12" s="53" t="str">
        <f t="shared" si="3"/>
        <v/>
      </c>
      <c r="D12" s="53" t="str">
        <f t="shared" si="0"/>
        <v/>
      </c>
      <c r="E12" s="24">
        <f>'様式 A-1'!$D$7</f>
        <v>0</v>
      </c>
      <c r="F12" s="24" t="e">
        <f>'様式 WA-1（集計作業用）'!$D$6</f>
        <v>#N/A</v>
      </c>
      <c r="G12" s="24"/>
      <c r="H12" s="19"/>
      <c r="I12" s="52" t="s">
        <v>178</v>
      </c>
      <c r="J12" s="35"/>
      <c r="K12" s="36"/>
      <c r="L12" s="35"/>
      <c r="M12" s="36"/>
      <c r="N12" s="19" t="s">
        <v>36</v>
      </c>
      <c r="O12" s="255"/>
      <c r="P12" s="199"/>
      <c r="Q12" s="181"/>
      <c r="R12" s="181"/>
      <c r="S12" s="181"/>
      <c r="T12" s="25"/>
      <c r="U12" s="181"/>
      <c r="V12" s="181"/>
      <c r="W12" s="180"/>
      <c r="X12" s="181" t="str">
        <f>IF(W12="","",DATEDIF(W12,'様式 A-1'!$G$2,"Y"))</f>
        <v/>
      </c>
      <c r="Y12" s="181" t="str">
        <f t="shared" si="4"/>
        <v/>
      </c>
      <c r="Z12" s="181" t="str">
        <f>IF(W12="","",DATEDIF(W12,$BJ$156,"Y"))</f>
        <v/>
      </c>
      <c r="AA12" s="25"/>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70"/>
      <c r="AZ12" s="70">
        <f>COUNT(AB12:AX12)</f>
        <v>0</v>
      </c>
      <c r="BA12" s="54">
        <f t="shared" si="1"/>
        <v>0</v>
      </c>
      <c r="BB12" s="54">
        <f t="shared" si="2"/>
        <v>0</v>
      </c>
    </row>
    <row r="13" spans="1:64" ht="24" customHeight="1">
      <c r="A13" s="19" t="str">
        <f>IF('様式 A-1'!$AL$1="","",'様式 A-1'!$AL$1)</f>
        <v/>
      </c>
      <c r="B13" s="52"/>
      <c r="C13" s="53" t="str">
        <f t="shared" si="3"/>
        <v/>
      </c>
      <c r="D13" s="53" t="str">
        <f t="shared" si="0"/>
        <v/>
      </c>
      <c r="E13" s="24">
        <f>'様式 A-1'!$D$7</f>
        <v>0</v>
      </c>
      <c r="F13" s="24" t="e">
        <f>'様式 WA-1（集計作業用）'!$D$6</f>
        <v>#N/A</v>
      </c>
      <c r="G13" s="24"/>
      <c r="H13" s="19"/>
      <c r="I13" s="52" t="s">
        <v>179</v>
      </c>
      <c r="J13" s="35"/>
      <c r="K13" s="36"/>
      <c r="L13" s="35"/>
      <c r="M13" s="36"/>
      <c r="N13" s="19" t="s">
        <v>36</v>
      </c>
      <c r="O13" s="255"/>
      <c r="P13" s="199"/>
      <c r="Q13" s="181"/>
      <c r="R13" s="181"/>
      <c r="S13" s="181"/>
      <c r="T13" s="25"/>
      <c r="U13" s="181"/>
      <c r="V13" s="181"/>
      <c r="W13" s="180"/>
      <c r="X13" s="181" t="str">
        <f>IF(W13="","",DATEDIF(W13,'様式 A-1'!$G$2,"Y"))</f>
        <v/>
      </c>
      <c r="Y13" s="181" t="str">
        <f t="shared" si="4"/>
        <v/>
      </c>
      <c r="Z13" s="181" t="str">
        <f>IF(W13="","",DATEDIF(W13,$BJ$156,"Y"))</f>
        <v/>
      </c>
      <c r="AA13" s="25"/>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70"/>
      <c r="AZ13" s="70">
        <f>COUNT(AB13:AX13)</f>
        <v>0</v>
      </c>
      <c r="BA13" s="54">
        <f t="shared" si="1"/>
        <v>0</v>
      </c>
      <c r="BB13" s="54">
        <f t="shared" si="2"/>
        <v>0</v>
      </c>
    </row>
    <row r="14" spans="1:64" ht="24" customHeight="1">
      <c r="A14" s="19" t="str">
        <f>IF('様式 A-1'!$AL$1="","",'様式 A-1'!$AL$1)</f>
        <v/>
      </c>
      <c r="B14" s="52"/>
      <c r="C14" s="53" t="str">
        <f t="shared" si="3"/>
        <v/>
      </c>
      <c r="D14" s="53" t="str">
        <f t="shared" si="0"/>
        <v/>
      </c>
      <c r="E14" s="24">
        <f>'様式 A-1'!$D$7</f>
        <v>0</v>
      </c>
      <c r="F14" s="24" t="e">
        <f>'様式 WA-1（集計作業用）'!$D$6</f>
        <v>#N/A</v>
      </c>
      <c r="G14" s="24"/>
      <c r="H14" s="19"/>
      <c r="I14" s="52" t="s">
        <v>180</v>
      </c>
      <c r="J14" s="35"/>
      <c r="K14" s="36"/>
      <c r="L14" s="35"/>
      <c r="M14" s="36"/>
      <c r="N14" s="19" t="s">
        <v>36</v>
      </c>
      <c r="O14" s="255"/>
      <c r="P14" s="199"/>
      <c r="Q14" s="181"/>
      <c r="R14" s="181"/>
      <c r="S14" s="181"/>
      <c r="T14" s="25"/>
      <c r="U14" s="181"/>
      <c r="V14" s="181"/>
      <c r="W14" s="180"/>
      <c r="X14" s="181" t="str">
        <f>IF(W14="","",DATEDIF(W14,'様式 A-1'!$G$2,"Y"))</f>
        <v/>
      </c>
      <c r="Y14" s="181" t="str">
        <f t="shared" si="4"/>
        <v/>
      </c>
      <c r="Z14" s="181" t="str">
        <f>IF(W14="","",DATEDIF(W14,$BJ$156,"Y"))</f>
        <v/>
      </c>
      <c r="AA14" s="25"/>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70"/>
      <c r="AZ14" s="70">
        <f>COUNT(AB14:AX14)</f>
        <v>0</v>
      </c>
      <c r="BA14" s="54">
        <f t="shared" si="1"/>
        <v>0</v>
      </c>
      <c r="BB14" s="54">
        <f t="shared" si="2"/>
        <v>0</v>
      </c>
    </row>
    <row r="15" spans="1:64" ht="24" customHeight="1">
      <c r="A15" s="19" t="str">
        <f>IF('様式 A-1'!$AL$1="","",'様式 A-1'!$AL$1)</f>
        <v/>
      </c>
      <c r="B15" s="52"/>
      <c r="C15" s="53" t="str">
        <f t="shared" si="3"/>
        <v/>
      </c>
      <c r="D15" s="53" t="str">
        <f t="shared" si="0"/>
        <v/>
      </c>
      <c r="E15" s="24">
        <f>'様式 A-1'!$D$7</f>
        <v>0</v>
      </c>
      <c r="F15" s="24" t="e">
        <f>'様式 WA-1（集計作業用）'!$D$6</f>
        <v>#N/A</v>
      </c>
      <c r="G15" s="24"/>
      <c r="H15" s="19"/>
      <c r="I15" s="52" t="s">
        <v>181</v>
      </c>
      <c r="J15" s="35"/>
      <c r="K15" s="36"/>
      <c r="L15" s="35"/>
      <c r="M15" s="36"/>
      <c r="N15" s="19" t="s">
        <v>36</v>
      </c>
      <c r="O15" s="255"/>
      <c r="P15" s="199"/>
      <c r="Q15" s="181"/>
      <c r="R15" s="181"/>
      <c r="S15" s="181"/>
      <c r="T15" s="25"/>
      <c r="U15" s="181"/>
      <c r="V15" s="181"/>
      <c r="W15" s="180"/>
      <c r="X15" s="181" t="str">
        <f>IF(W15="","",DATEDIF(W15,'様式 A-1'!$G$2,"Y"))</f>
        <v/>
      </c>
      <c r="Y15" s="181" t="str">
        <f t="shared" si="4"/>
        <v/>
      </c>
      <c r="Z15" s="181" t="str">
        <f>IF(W15="","",DATEDIF(W15,$BJ$156,"Y"))</f>
        <v/>
      </c>
      <c r="AA15" s="25"/>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70"/>
      <c r="AZ15" s="70">
        <f>COUNT(AB15:AX15)</f>
        <v>0</v>
      </c>
      <c r="BA15" s="54">
        <f t="shared" si="1"/>
        <v>0</v>
      </c>
      <c r="BB15" s="54">
        <f t="shared" si="2"/>
        <v>0</v>
      </c>
    </row>
    <row r="16" spans="1:64" ht="24" customHeight="1">
      <c r="A16" s="19" t="str">
        <f>IF('様式 A-1'!$AL$1="","",'様式 A-1'!$AL$1)</f>
        <v/>
      </c>
      <c r="B16" s="52"/>
      <c r="C16" s="53" t="str">
        <f t="shared" si="3"/>
        <v/>
      </c>
      <c r="D16" s="53" t="str">
        <f t="shared" si="0"/>
        <v/>
      </c>
      <c r="E16" s="24">
        <f>'様式 A-1'!$D$7</f>
        <v>0</v>
      </c>
      <c r="F16" s="24" t="e">
        <f>'様式 WA-1（集計作業用）'!$D$6</f>
        <v>#N/A</v>
      </c>
      <c r="G16" s="24"/>
      <c r="H16" s="19"/>
      <c r="I16" s="52" t="s">
        <v>182</v>
      </c>
      <c r="J16" s="35"/>
      <c r="K16" s="36"/>
      <c r="L16" s="35"/>
      <c r="M16" s="36"/>
      <c r="N16" s="19" t="s">
        <v>36</v>
      </c>
      <c r="O16" s="255"/>
      <c r="P16" s="199"/>
      <c r="Q16" s="181"/>
      <c r="R16" s="181"/>
      <c r="S16" s="181"/>
      <c r="T16" s="25"/>
      <c r="U16" s="181"/>
      <c r="V16" s="181"/>
      <c r="W16" s="180"/>
      <c r="X16" s="181" t="str">
        <f>IF(W16="","",DATEDIF(W16,'様式 A-1'!$G$2,"Y"))</f>
        <v/>
      </c>
      <c r="Y16" s="181" t="str">
        <f t="shared" si="4"/>
        <v/>
      </c>
      <c r="Z16" s="181" t="str">
        <f>IF(W16="","",DATEDIF(W16,$BJ$156,"Y"))</f>
        <v/>
      </c>
      <c r="AA16" s="25"/>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70"/>
      <c r="AZ16" s="70">
        <f>COUNT(AB16:AX16)</f>
        <v>0</v>
      </c>
      <c r="BA16" s="54">
        <f t="shared" si="1"/>
        <v>0</v>
      </c>
      <c r="BB16" s="54">
        <f t="shared" si="2"/>
        <v>0</v>
      </c>
    </row>
    <row r="17" spans="1:54" ht="24" customHeight="1">
      <c r="A17" s="19" t="str">
        <f>IF('様式 A-1'!$AL$1="","",'様式 A-1'!$AL$1)</f>
        <v/>
      </c>
      <c r="B17" s="52"/>
      <c r="C17" s="53" t="str">
        <f t="shared" si="3"/>
        <v/>
      </c>
      <c r="D17" s="53" t="str">
        <f t="shared" si="0"/>
        <v/>
      </c>
      <c r="E17" s="24">
        <f>'様式 A-1'!$D$7</f>
        <v>0</v>
      </c>
      <c r="F17" s="24" t="e">
        <f>'様式 WA-1（集計作業用）'!$D$6</f>
        <v>#N/A</v>
      </c>
      <c r="G17" s="24"/>
      <c r="H17" s="19"/>
      <c r="I17" s="52" t="s">
        <v>183</v>
      </c>
      <c r="J17" s="35"/>
      <c r="K17" s="36"/>
      <c r="L17" s="35"/>
      <c r="M17" s="36"/>
      <c r="N17" s="19" t="s">
        <v>36</v>
      </c>
      <c r="O17" s="255"/>
      <c r="P17" s="199"/>
      <c r="Q17" s="181"/>
      <c r="R17" s="181"/>
      <c r="S17" s="181"/>
      <c r="T17" s="25"/>
      <c r="U17" s="181"/>
      <c r="V17" s="181"/>
      <c r="W17" s="180"/>
      <c r="X17" s="181" t="str">
        <f>IF(W17="","",DATEDIF(W17,'様式 A-1'!$G$2,"Y"))</f>
        <v/>
      </c>
      <c r="Y17" s="181" t="str">
        <f t="shared" si="4"/>
        <v/>
      </c>
      <c r="Z17" s="181" t="str">
        <f>IF(W17="","",DATEDIF(W17,$BJ$156,"Y"))</f>
        <v/>
      </c>
      <c r="AA17" s="25"/>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70"/>
      <c r="AZ17" s="70">
        <f>COUNT(AB17:AX17)</f>
        <v>0</v>
      </c>
      <c r="BA17" s="54">
        <f t="shared" si="1"/>
        <v>0</v>
      </c>
      <c r="BB17" s="54">
        <f t="shared" si="2"/>
        <v>0</v>
      </c>
    </row>
    <row r="18" spans="1:54" ht="24" customHeight="1">
      <c r="A18" s="19" t="str">
        <f>IF('様式 A-1'!$AL$1="","",'様式 A-1'!$AL$1)</f>
        <v/>
      </c>
      <c r="B18" s="52"/>
      <c r="C18" s="53" t="str">
        <f t="shared" si="3"/>
        <v/>
      </c>
      <c r="D18" s="53" t="str">
        <f t="shared" si="0"/>
        <v/>
      </c>
      <c r="E18" s="24">
        <f>'様式 A-1'!$D$7</f>
        <v>0</v>
      </c>
      <c r="F18" s="24" t="e">
        <f>'様式 WA-1（集計作業用）'!$D$6</f>
        <v>#N/A</v>
      </c>
      <c r="G18" s="24"/>
      <c r="H18" s="19"/>
      <c r="I18" s="52" t="s">
        <v>184</v>
      </c>
      <c r="J18" s="35"/>
      <c r="K18" s="36"/>
      <c r="L18" s="35"/>
      <c r="M18" s="36"/>
      <c r="N18" s="19" t="s">
        <v>36</v>
      </c>
      <c r="O18" s="255"/>
      <c r="P18" s="199"/>
      <c r="Q18" s="181"/>
      <c r="R18" s="181"/>
      <c r="S18" s="181"/>
      <c r="T18" s="25"/>
      <c r="U18" s="181"/>
      <c r="V18" s="181"/>
      <c r="W18" s="180"/>
      <c r="X18" s="181" t="str">
        <f>IF(W18="","",DATEDIF(W18,'様式 A-1'!$G$2,"Y"))</f>
        <v/>
      </c>
      <c r="Y18" s="181" t="str">
        <f t="shared" si="4"/>
        <v/>
      </c>
      <c r="Z18" s="181" t="str">
        <f>IF(W18="","",DATEDIF(W18,$BJ$156,"Y"))</f>
        <v/>
      </c>
      <c r="AA18" s="25"/>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70"/>
      <c r="AZ18" s="70">
        <f>COUNT(AB18:AX18)</f>
        <v>0</v>
      </c>
      <c r="BA18" s="54">
        <f t="shared" si="1"/>
        <v>0</v>
      </c>
      <c r="BB18" s="54">
        <f t="shared" si="2"/>
        <v>0</v>
      </c>
    </row>
    <row r="19" spans="1:54" ht="24" customHeight="1">
      <c r="A19" s="19" t="str">
        <f>IF('様式 A-1'!$AL$1="","",'様式 A-1'!$AL$1)</f>
        <v/>
      </c>
      <c r="B19" s="52"/>
      <c r="C19" s="53" t="str">
        <f t="shared" si="3"/>
        <v/>
      </c>
      <c r="D19" s="53" t="str">
        <f t="shared" si="0"/>
        <v/>
      </c>
      <c r="E19" s="24">
        <f>'様式 A-1'!$D$7</f>
        <v>0</v>
      </c>
      <c r="F19" s="24" t="e">
        <f>'様式 WA-1（集計作業用）'!$D$6</f>
        <v>#N/A</v>
      </c>
      <c r="G19" s="24"/>
      <c r="H19" s="19"/>
      <c r="I19" s="52" t="s">
        <v>185</v>
      </c>
      <c r="J19" s="35"/>
      <c r="K19" s="36"/>
      <c r="L19" s="35"/>
      <c r="M19" s="36"/>
      <c r="N19" s="19" t="s">
        <v>36</v>
      </c>
      <c r="O19" s="255"/>
      <c r="P19" s="199"/>
      <c r="Q19" s="181"/>
      <c r="R19" s="181"/>
      <c r="S19" s="181"/>
      <c r="T19" s="25"/>
      <c r="U19" s="181"/>
      <c r="V19" s="181"/>
      <c r="W19" s="180"/>
      <c r="X19" s="181" t="str">
        <f>IF(W19="","",DATEDIF(W19,'様式 A-1'!$G$2,"Y"))</f>
        <v/>
      </c>
      <c r="Y19" s="181" t="str">
        <f t="shared" si="4"/>
        <v/>
      </c>
      <c r="Z19" s="181" t="str">
        <f>IF(W19="","",DATEDIF(W19,$BJ$156,"Y"))</f>
        <v/>
      </c>
      <c r="AA19" s="25"/>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70"/>
      <c r="AZ19" s="70">
        <f>COUNT(AB19:AX19)</f>
        <v>0</v>
      </c>
      <c r="BA19" s="54">
        <f t="shared" si="1"/>
        <v>0</v>
      </c>
      <c r="BB19" s="54">
        <f t="shared" si="2"/>
        <v>0</v>
      </c>
    </row>
    <row r="20" spans="1:54" ht="24" customHeight="1">
      <c r="A20" s="19" t="str">
        <f>IF('様式 A-1'!$AL$1="","",'様式 A-1'!$AL$1)</f>
        <v/>
      </c>
      <c r="B20" s="52"/>
      <c r="C20" s="53" t="str">
        <f t="shared" si="3"/>
        <v/>
      </c>
      <c r="D20" s="53" t="str">
        <f t="shared" si="0"/>
        <v/>
      </c>
      <c r="E20" s="24">
        <f>'様式 A-1'!$D$7</f>
        <v>0</v>
      </c>
      <c r="F20" s="24" t="e">
        <f>'様式 WA-1（集計作業用）'!$D$6</f>
        <v>#N/A</v>
      </c>
      <c r="G20" s="24"/>
      <c r="H20" s="19"/>
      <c r="I20" s="52" t="s">
        <v>186</v>
      </c>
      <c r="J20" s="35"/>
      <c r="K20" s="36"/>
      <c r="L20" s="35"/>
      <c r="M20" s="36"/>
      <c r="N20" s="19" t="s">
        <v>36</v>
      </c>
      <c r="O20" s="255"/>
      <c r="P20" s="199"/>
      <c r="Q20" s="181"/>
      <c r="R20" s="181"/>
      <c r="S20" s="181"/>
      <c r="T20" s="25"/>
      <c r="U20" s="181"/>
      <c r="V20" s="181"/>
      <c r="W20" s="180"/>
      <c r="X20" s="181" t="str">
        <f>IF(W20="","",DATEDIF(W20,'様式 A-1'!$G$2,"Y"))</f>
        <v/>
      </c>
      <c r="Y20" s="181" t="str">
        <f t="shared" si="4"/>
        <v/>
      </c>
      <c r="Z20" s="181" t="str">
        <f>IF(W20="","",DATEDIF(W20,$BJ$156,"Y"))</f>
        <v/>
      </c>
      <c r="AA20" s="25"/>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70"/>
      <c r="AZ20" s="70">
        <f>COUNT(AB20:AX20)</f>
        <v>0</v>
      </c>
      <c r="BA20" s="54">
        <f t="shared" si="1"/>
        <v>0</v>
      </c>
      <c r="BB20" s="54">
        <f t="shared" si="2"/>
        <v>0</v>
      </c>
    </row>
    <row r="21" spans="1:54" ht="24" customHeight="1">
      <c r="A21" s="19" t="str">
        <f>IF('様式 A-1'!$AL$1="","",'様式 A-1'!$AL$1)</f>
        <v/>
      </c>
      <c r="B21" s="52"/>
      <c r="C21" s="53" t="str">
        <f t="shared" si="3"/>
        <v/>
      </c>
      <c r="D21" s="53" t="str">
        <f t="shared" si="0"/>
        <v/>
      </c>
      <c r="E21" s="24">
        <f>'様式 A-1'!$D$7</f>
        <v>0</v>
      </c>
      <c r="F21" s="24" t="e">
        <f>'様式 WA-1（集計作業用）'!$D$6</f>
        <v>#N/A</v>
      </c>
      <c r="G21" s="24"/>
      <c r="H21" s="19"/>
      <c r="I21" s="52" t="s">
        <v>187</v>
      </c>
      <c r="J21" s="35"/>
      <c r="K21" s="36"/>
      <c r="L21" s="35"/>
      <c r="M21" s="36"/>
      <c r="N21" s="19" t="s">
        <v>36</v>
      </c>
      <c r="O21" s="255"/>
      <c r="P21" s="199"/>
      <c r="Q21" s="181"/>
      <c r="R21" s="181"/>
      <c r="S21" s="181"/>
      <c r="T21" s="25"/>
      <c r="U21" s="181"/>
      <c r="V21" s="181"/>
      <c r="W21" s="180"/>
      <c r="X21" s="181" t="str">
        <f>IF(W21="","",DATEDIF(W21,'様式 A-1'!$G$2,"Y"))</f>
        <v/>
      </c>
      <c r="Y21" s="181" t="str">
        <f t="shared" si="4"/>
        <v/>
      </c>
      <c r="Z21" s="181" t="str">
        <f>IF(W21="","",DATEDIF(W21,$BJ$156,"Y"))</f>
        <v/>
      </c>
      <c r="AA21" s="25"/>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70"/>
      <c r="AZ21" s="70">
        <f>COUNT(AB21:AX21)</f>
        <v>0</v>
      </c>
      <c r="BA21" s="54">
        <f t="shared" si="1"/>
        <v>0</v>
      </c>
      <c r="BB21" s="54">
        <f t="shared" si="2"/>
        <v>0</v>
      </c>
    </row>
    <row r="22" spans="1:54" ht="24" customHeight="1">
      <c r="A22" s="19" t="str">
        <f>IF('様式 A-1'!$AL$1="","",'様式 A-1'!$AL$1)</f>
        <v/>
      </c>
      <c r="B22" s="52"/>
      <c r="C22" s="53" t="str">
        <f t="shared" si="3"/>
        <v/>
      </c>
      <c r="D22" s="53" t="str">
        <f t="shared" si="0"/>
        <v/>
      </c>
      <c r="E22" s="24">
        <f>'様式 A-1'!$D$7</f>
        <v>0</v>
      </c>
      <c r="F22" s="24" t="e">
        <f>'様式 WA-1（集計作業用）'!$D$6</f>
        <v>#N/A</v>
      </c>
      <c r="G22" s="24"/>
      <c r="H22" s="19"/>
      <c r="I22" s="52" t="s">
        <v>188</v>
      </c>
      <c r="J22" s="35"/>
      <c r="K22" s="36"/>
      <c r="L22" s="35"/>
      <c r="M22" s="36"/>
      <c r="N22" s="19" t="s">
        <v>36</v>
      </c>
      <c r="O22" s="255"/>
      <c r="P22" s="199"/>
      <c r="Q22" s="181"/>
      <c r="R22" s="181"/>
      <c r="S22" s="181"/>
      <c r="T22" s="25"/>
      <c r="U22" s="181"/>
      <c r="V22" s="181"/>
      <c r="W22" s="180"/>
      <c r="X22" s="181" t="str">
        <f>IF(W22="","",DATEDIF(W22,'様式 A-1'!$G$2,"Y"))</f>
        <v/>
      </c>
      <c r="Y22" s="181" t="str">
        <f t="shared" si="4"/>
        <v/>
      </c>
      <c r="Z22" s="181" t="str">
        <f>IF(W22="","",DATEDIF(W22,$BJ$156,"Y"))</f>
        <v/>
      </c>
      <c r="AA22" s="25"/>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70"/>
      <c r="AZ22" s="70">
        <f>COUNT(AB22:AX22)</f>
        <v>0</v>
      </c>
      <c r="BA22" s="54">
        <f t="shared" si="1"/>
        <v>0</v>
      </c>
      <c r="BB22" s="54">
        <f t="shared" si="2"/>
        <v>0</v>
      </c>
    </row>
    <row r="23" spans="1:54" ht="24" customHeight="1">
      <c r="A23" s="19" t="str">
        <f>IF('様式 A-1'!$AL$1="","",'様式 A-1'!$AL$1)</f>
        <v/>
      </c>
      <c r="B23" s="52"/>
      <c r="C23" s="53" t="str">
        <f t="shared" si="3"/>
        <v/>
      </c>
      <c r="D23" s="53" t="str">
        <f t="shared" si="0"/>
        <v/>
      </c>
      <c r="E23" s="24">
        <f>'様式 A-1'!$D$7</f>
        <v>0</v>
      </c>
      <c r="F23" s="24" t="e">
        <f>'様式 WA-1（集計作業用）'!$D$6</f>
        <v>#N/A</v>
      </c>
      <c r="G23" s="24"/>
      <c r="H23" s="19"/>
      <c r="I23" s="52" t="s">
        <v>189</v>
      </c>
      <c r="J23" s="35"/>
      <c r="K23" s="36"/>
      <c r="L23" s="35"/>
      <c r="M23" s="36"/>
      <c r="N23" s="19" t="s">
        <v>36</v>
      </c>
      <c r="O23" s="255"/>
      <c r="P23" s="199"/>
      <c r="Q23" s="181"/>
      <c r="R23" s="181"/>
      <c r="S23" s="181"/>
      <c r="T23" s="25"/>
      <c r="U23" s="181"/>
      <c r="V23" s="181"/>
      <c r="W23" s="180"/>
      <c r="X23" s="181" t="str">
        <f>IF(W23="","",DATEDIF(W23,'様式 A-1'!$G$2,"Y"))</f>
        <v/>
      </c>
      <c r="Y23" s="181" t="str">
        <f t="shared" si="4"/>
        <v/>
      </c>
      <c r="Z23" s="181" t="str">
        <f>IF(W23="","",DATEDIF(W23,$BJ$156,"Y"))</f>
        <v/>
      </c>
      <c r="AA23" s="25"/>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70"/>
      <c r="AZ23" s="70">
        <f>COUNT(AB23:AX23)</f>
        <v>0</v>
      </c>
      <c r="BA23" s="54">
        <f t="shared" si="1"/>
        <v>0</v>
      </c>
      <c r="BB23" s="54">
        <f t="shared" si="2"/>
        <v>0</v>
      </c>
    </row>
    <row r="24" spans="1:54" ht="24" customHeight="1">
      <c r="A24" s="19" t="str">
        <f>IF('様式 A-1'!$AL$1="","",'様式 A-1'!$AL$1)</f>
        <v/>
      </c>
      <c r="B24" s="52"/>
      <c r="C24" s="53" t="str">
        <f t="shared" si="3"/>
        <v/>
      </c>
      <c r="D24" s="53" t="str">
        <f t="shared" si="0"/>
        <v/>
      </c>
      <c r="E24" s="24">
        <f>'様式 A-1'!$D$7</f>
        <v>0</v>
      </c>
      <c r="F24" s="24" t="e">
        <f>'様式 WA-1（集計作業用）'!$D$6</f>
        <v>#N/A</v>
      </c>
      <c r="G24" s="24"/>
      <c r="H24" s="19"/>
      <c r="I24" s="52" t="s">
        <v>190</v>
      </c>
      <c r="J24" s="35"/>
      <c r="K24" s="36"/>
      <c r="L24" s="35"/>
      <c r="M24" s="36"/>
      <c r="N24" s="19" t="s">
        <v>36</v>
      </c>
      <c r="O24" s="255"/>
      <c r="P24" s="199"/>
      <c r="Q24" s="181"/>
      <c r="R24" s="181"/>
      <c r="S24" s="181"/>
      <c r="T24" s="25"/>
      <c r="U24" s="181"/>
      <c r="V24" s="181"/>
      <c r="W24" s="180"/>
      <c r="X24" s="181" t="str">
        <f>IF(W24="","",DATEDIF(W24,'様式 A-1'!$G$2,"Y"))</f>
        <v/>
      </c>
      <c r="Y24" s="181" t="str">
        <f t="shared" si="4"/>
        <v/>
      </c>
      <c r="Z24" s="181" t="str">
        <f>IF(W24="","",DATEDIF(W24,$BJ$156,"Y"))</f>
        <v/>
      </c>
      <c r="AA24" s="25"/>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70"/>
      <c r="AZ24" s="70">
        <f>COUNT(AB24:AX24)</f>
        <v>0</v>
      </c>
      <c r="BA24" s="54">
        <f t="shared" si="1"/>
        <v>0</v>
      </c>
      <c r="BB24" s="54">
        <f t="shared" si="2"/>
        <v>0</v>
      </c>
    </row>
    <row r="25" spans="1:54" ht="24" customHeight="1">
      <c r="A25" s="19" t="str">
        <f>IF('様式 A-1'!$AL$1="","",'様式 A-1'!$AL$1)</f>
        <v/>
      </c>
      <c r="B25" s="52"/>
      <c r="C25" s="53" t="str">
        <f t="shared" si="3"/>
        <v/>
      </c>
      <c r="D25" s="53" t="str">
        <f t="shared" si="0"/>
        <v/>
      </c>
      <c r="E25" s="24">
        <f>'様式 A-1'!$D$7</f>
        <v>0</v>
      </c>
      <c r="F25" s="24" t="e">
        <f>'様式 WA-1（集計作業用）'!$D$6</f>
        <v>#N/A</v>
      </c>
      <c r="G25" s="24"/>
      <c r="H25" s="19"/>
      <c r="I25" s="52" t="s">
        <v>191</v>
      </c>
      <c r="J25" s="35"/>
      <c r="K25" s="36"/>
      <c r="L25" s="35"/>
      <c r="M25" s="36"/>
      <c r="N25" s="19" t="s">
        <v>36</v>
      </c>
      <c r="O25" s="255"/>
      <c r="P25" s="199"/>
      <c r="Q25" s="181"/>
      <c r="R25" s="181"/>
      <c r="S25" s="181"/>
      <c r="T25" s="25"/>
      <c r="U25" s="181"/>
      <c r="V25" s="181"/>
      <c r="W25" s="180"/>
      <c r="X25" s="181" t="str">
        <f>IF(W25="","",DATEDIF(W25,'様式 A-1'!$G$2,"Y"))</f>
        <v/>
      </c>
      <c r="Y25" s="181" t="str">
        <f t="shared" si="4"/>
        <v/>
      </c>
      <c r="Z25" s="181" t="str">
        <f>IF(W25="","",DATEDIF(W25,$BJ$156,"Y"))</f>
        <v/>
      </c>
      <c r="AA25" s="25"/>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70"/>
      <c r="AZ25" s="70">
        <f>COUNT(AB25:AX25)</f>
        <v>0</v>
      </c>
      <c r="BA25" s="54">
        <f t="shared" si="1"/>
        <v>0</v>
      </c>
      <c r="BB25" s="54">
        <f t="shared" si="2"/>
        <v>0</v>
      </c>
    </row>
    <row r="26" spans="1:54" ht="24" customHeight="1">
      <c r="A26" s="19" t="str">
        <f>IF('様式 A-1'!$AL$1="","",'様式 A-1'!$AL$1)</f>
        <v/>
      </c>
      <c r="B26" s="52"/>
      <c r="C26" s="53" t="str">
        <f t="shared" si="3"/>
        <v/>
      </c>
      <c r="D26" s="53" t="str">
        <f t="shared" si="0"/>
        <v/>
      </c>
      <c r="E26" s="24">
        <f>'様式 A-1'!$D$7</f>
        <v>0</v>
      </c>
      <c r="F26" s="24" t="e">
        <f>'様式 WA-1（集計作業用）'!$D$6</f>
        <v>#N/A</v>
      </c>
      <c r="G26" s="24"/>
      <c r="H26" s="19"/>
      <c r="I26" s="52" t="s">
        <v>192</v>
      </c>
      <c r="J26" s="35"/>
      <c r="K26" s="36"/>
      <c r="L26" s="35"/>
      <c r="M26" s="36"/>
      <c r="N26" s="19" t="s">
        <v>36</v>
      </c>
      <c r="O26" s="255"/>
      <c r="P26" s="199"/>
      <c r="Q26" s="181"/>
      <c r="R26" s="181"/>
      <c r="S26" s="181"/>
      <c r="T26" s="25"/>
      <c r="U26" s="181"/>
      <c r="V26" s="181"/>
      <c r="W26" s="180"/>
      <c r="X26" s="181" t="str">
        <f>IF(W26="","",DATEDIF(W26,'様式 A-1'!$G$2,"Y"))</f>
        <v/>
      </c>
      <c r="Y26" s="181" t="str">
        <f t="shared" si="4"/>
        <v/>
      </c>
      <c r="Z26" s="181" t="str">
        <f>IF(W26="","",DATEDIF(W26,$BJ$156,"Y"))</f>
        <v/>
      </c>
      <c r="AA26" s="25"/>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70"/>
      <c r="AZ26" s="70">
        <f>COUNT(AB26:AX26)</f>
        <v>0</v>
      </c>
      <c r="BA26" s="54">
        <f t="shared" si="1"/>
        <v>0</v>
      </c>
      <c r="BB26" s="54">
        <f t="shared" si="2"/>
        <v>0</v>
      </c>
    </row>
    <row r="27" spans="1:54" ht="24" customHeight="1">
      <c r="A27" s="19" t="str">
        <f>IF('様式 A-1'!$AL$1="","",'様式 A-1'!$AL$1)</f>
        <v/>
      </c>
      <c r="B27" s="52"/>
      <c r="C27" s="53" t="str">
        <f t="shared" si="3"/>
        <v/>
      </c>
      <c r="D27" s="53" t="str">
        <f t="shared" si="0"/>
        <v/>
      </c>
      <c r="E27" s="24">
        <f>'様式 A-1'!$D$7</f>
        <v>0</v>
      </c>
      <c r="F27" s="24" t="e">
        <f>'様式 WA-1（集計作業用）'!$D$6</f>
        <v>#N/A</v>
      </c>
      <c r="G27" s="24"/>
      <c r="H27" s="19"/>
      <c r="I27" s="52" t="s">
        <v>193</v>
      </c>
      <c r="J27" s="35"/>
      <c r="K27" s="36"/>
      <c r="L27" s="35"/>
      <c r="M27" s="36"/>
      <c r="N27" s="19" t="s">
        <v>36</v>
      </c>
      <c r="O27" s="255"/>
      <c r="P27" s="199"/>
      <c r="Q27" s="181"/>
      <c r="R27" s="181"/>
      <c r="S27" s="181"/>
      <c r="T27" s="25"/>
      <c r="U27" s="181"/>
      <c r="V27" s="181"/>
      <c r="W27" s="180"/>
      <c r="X27" s="181" t="str">
        <f>IF(W27="","",DATEDIF(W27,'様式 A-1'!$G$2,"Y"))</f>
        <v/>
      </c>
      <c r="Y27" s="181" t="str">
        <f t="shared" si="4"/>
        <v/>
      </c>
      <c r="Z27" s="181" t="str">
        <f>IF(W27="","",DATEDIF(W27,$BJ$156,"Y"))</f>
        <v/>
      </c>
      <c r="AA27" s="25"/>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70"/>
      <c r="AZ27" s="70">
        <f>COUNT(AB27:AX27)</f>
        <v>0</v>
      </c>
      <c r="BA27" s="54">
        <f t="shared" si="1"/>
        <v>0</v>
      </c>
      <c r="BB27" s="54">
        <f t="shared" si="2"/>
        <v>0</v>
      </c>
    </row>
    <row r="28" spans="1:54" ht="24" customHeight="1">
      <c r="A28" s="19" t="str">
        <f>IF('様式 A-1'!$AL$1="","",'様式 A-1'!$AL$1)</f>
        <v/>
      </c>
      <c r="B28" s="52"/>
      <c r="C28" s="53" t="str">
        <f t="shared" si="3"/>
        <v/>
      </c>
      <c r="D28" s="53" t="str">
        <f t="shared" si="0"/>
        <v/>
      </c>
      <c r="E28" s="24">
        <f>'様式 A-1'!$D$7</f>
        <v>0</v>
      </c>
      <c r="F28" s="24" t="e">
        <f>'様式 WA-1（集計作業用）'!$D$6</f>
        <v>#N/A</v>
      </c>
      <c r="G28" s="24"/>
      <c r="H28" s="19"/>
      <c r="I28" s="52" t="s">
        <v>194</v>
      </c>
      <c r="J28" s="35"/>
      <c r="K28" s="36"/>
      <c r="L28" s="35"/>
      <c r="M28" s="36"/>
      <c r="N28" s="19" t="s">
        <v>36</v>
      </c>
      <c r="O28" s="255"/>
      <c r="P28" s="199"/>
      <c r="Q28" s="181"/>
      <c r="R28" s="181"/>
      <c r="S28" s="181"/>
      <c r="T28" s="25"/>
      <c r="U28" s="181"/>
      <c r="V28" s="181"/>
      <c r="W28" s="180"/>
      <c r="X28" s="181" t="str">
        <f>IF(W28="","",DATEDIF(W28,'様式 A-1'!$G$2,"Y"))</f>
        <v/>
      </c>
      <c r="Y28" s="181" t="str">
        <f t="shared" si="4"/>
        <v/>
      </c>
      <c r="Z28" s="181" t="str">
        <f>IF(W28="","",DATEDIF(W28,$BJ$156,"Y"))</f>
        <v/>
      </c>
      <c r="AA28" s="25"/>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70"/>
      <c r="AZ28" s="70">
        <f>COUNT(AB28:AX28)</f>
        <v>0</v>
      </c>
      <c r="BA28" s="54">
        <f t="shared" si="1"/>
        <v>0</v>
      </c>
      <c r="BB28" s="54">
        <f t="shared" si="2"/>
        <v>0</v>
      </c>
    </row>
    <row r="29" spans="1:54" ht="24" customHeight="1">
      <c r="A29" s="19" t="str">
        <f>IF('様式 A-1'!$AL$1="","",'様式 A-1'!$AL$1)</f>
        <v/>
      </c>
      <c r="B29" s="52"/>
      <c r="C29" s="53" t="str">
        <f t="shared" si="3"/>
        <v/>
      </c>
      <c r="D29" s="53" t="str">
        <f t="shared" si="0"/>
        <v/>
      </c>
      <c r="E29" s="24">
        <f>'様式 A-1'!$D$7</f>
        <v>0</v>
      </c>
      <c r="F29" s="24" t="e">
        <f>'様式 WA-1（集計作業用）'!$D$6</f>
        <v>#N/A</v>
      </c>
      <c r="G29" s="24"/>
      <c r="H29" s="19"/>
      <c r="I29" s="52" t="s">
        <v>195</v>
      </c>
      <c r="J29" s="35"/>
      <c r="K29" s="36"/>
      <c r="L29" s="35"/>
      <c r="M29" s="36"/>
      <c r="N29" s="19" t="s">
        <v>36</v>
      </c>
      <c r="O29" s="255"/>
      <c r="P29" s="199"/>
      <c r="Q29" s="181"/>
      <c r="R29" s="181"/>
      <c r="S29" s="181"/>
      <c r="T29" s="25"/>
      <c r="U29" s="181"/>
      <c r="V29" s="181"/>
      <c r="W29" s="180"/>
      <c r="X29" s="181" t="str">
        <f>IF(W29="","",DATEDIF(W29,'様式 A-1'!$G$2,"Y"))</f>
        <v/>
      </c>
      <c r="Y29" s="181" t="str">
        <f t="shared" si="4"/>
        <v/>
      </c>
      <c r="Z29" s="181" t="str">
        <f>IF(W29="","",DATEDIF(W29,$BJ$156,"Y"))</f>
        <v/>
      </c>
      <c r="AA29" s="25"/>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70"/>
      <c r="AZ29" s="70">
        <f>COUNT(AB29:AX29)</f>
        <v>0</v>
      </c>
      <c r="BA29" s="54">
        <f t="shared" si="1"/>
        <v>0</v>
      </c>
      <c r="BB29" s="54">
        <f t="shared" si="2"/>
        <v>0</v>
      </c>
    </row>
    <row r="30" spans="1:54" ht="24" customHeight="1">
      <c r="A30" s="19" t="str">
        <f>IF('様式 A-1'!$AL$1="","",'様式 A-1'!$AL$1)</f>
        <v/>
      </c>
      <c r="B30" s="52"/>
      <c r="C30" s="53" t="str">
        <f t="shared" si="3"/>
        <v/>
      </c>
      <c r="D30" s="53" t="str">
        <f t="shared" si="0"/>
        <v/>
      </c>
      <c r="E30" s="24">
        <f>'様式 A-1'!$D$7</f>
        <v>0</v>
      </c>
      <c r="F30" s="24" t="e">
        <f>'様式 WA-1（集計作業用）'!$D$6</f>
        <v>#N/A</v>
      </c>
      <c r="G30" s="24"/>
      <c r="H30" s="19"/>
      <c r="I30" s="52" t="s">
        <v>196</v>
      </c>
      <c r="J30" s="35"/>
      <c r="K30" s="36"/>
      <c r="L30" s="35"/>
      <c r="M30" s="36"/>
      <c r="N30" s="19" t="s">
        <v>36</v>
      </c>
      <c r="O30" s="255"/>
      <c r="P30" s="199"/>
      <c r="Q30" s="181"/>
      <c r="R30" s="181"/>
      <c r="S30" s="181"/>
      <c r="T30" s="25"/>
      <c r="U30" s="181"/>
      <c r="V30" s="181"/>
      <c r="W30" s="180"/>
      <c r="X30" s="181" t="str">
        <f>IF(W30="","",DATEDIF(W30,'様式 A-1'!$G$2,"Y"))</f>
        <v/>
      </c>
      <c r="Y30" s="181" t="str">
        <f t="shared" si="4"/>
        <v/>
      </c>
      <c r="Z30" s="181" t="str">
        <f>IF(W30="","",DATEDIF(W30,$BJ$156,"Y"))</f>
        <v/>
      </c>
      <c r="AA30" s="25"/>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70"/>
      <c r="AZ30" s="70">
        <f>COUNT(AB30:AX30)</f>
        <v>0</v>
      </c>
      <c r="BA30" s="54">
        <f t="shared" si="1"/>
        <v>0</v>
      </c>
      <c r="BB30" s="54">
        <f t="shared" si="2"/>
        <v>0</v>
      </c>
    </row>
    <row r="31" spans="1:54" ht="24" customHeight="1">
      <c r="A31" s="19" t="str">
        <f>IF('様式 A-1'!$AL$1="","",'様式 A-1'!$AL$1)</f>
        <v/>
      </c>
      <c r="B31" s="52"/>
      <c r="C31" s="53" t="str">
        <f t="shared" si="3"/>
        <v/>
      </c>
      <c r="D31" s="53" t="str">
        <f t="shared" si="0"/>
        <v/>
      </c>
      <c r="E31" s="24">
        <f>'様式 A-1'!$D$7</f>
        <v>0</v>
      </c>
      <c r="F31" s="24" t="e">
        <f>'様式 WA-1（集計作業用）'!$D$6</f>
        <v>#N/A</v>
      </c>
      <c r="G31" s="24"/>
      <c r="H31" s="19"/>
      <c r="I31" s="52" t="s">
        <v>197</v>
      </c>
      <c r="J31" s="35"/>
      <c r="K31" s="36"/>
      <c r="L31" s="35"/>
      <c r="M31" s="36"/>
      <c r="N31" s="19" t="s">
        <v>36</v>
      </c>
      <c r="O31" s="255"/>
      <c r="P31" s="199"/>
      <c r="Q31" s="181"/>
      <c r="R31" s="181"/>
      <c r="S31" s="181"/>
      <c r="T31" s="25"/>
      <c r="U31" s="181"/>
      <c r="V31" s="181"/>
      <c r="W31" s="180"/>
      <c r="X31" s="181" t="str">
        <f>IF(W31="","",DATEDIF(W31,'様式 A-1'!$G$2,"Y"))</f>
        <v/>
      </c>
      <c r="Y31" s="181" t="str">
        <f t="shared" si="4"/>
        <v/>
      </c>
      <c r="Z31" s="181" t="str">
        <f>IF(W31="","",DATEDIF(W31,$BJ$156,"Y"))</f>
        <v/>
      </c>
      <c r="AA31" s="25"/>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70"/>
      <c r="AZ31" s="70">
        <f>COUNT(AB31:AX31)</f>
        <v>0</v>
      </c>
      <c r="BA31" s="54">
        <f t="shared" si="1"/>
        <v>0</v>
      </c>
      <c r="BB31" s="54">
        <f t="shared" si="2"/>
        <v>0</v>
      </c>
    </row>
    <row r="32" spans="1:54" ht="24" customHeight="1">
      <c r="A32" s="19" t="str">
        <f>IF('様式 A-1'!$AL$1="","",'様式 A-1'!$AL$1)</f>
        <v/>
      </c>
      <c r="B32" s="52"/>
      <c r="C32" s="53" t="str">
        <f t="shared" si="3"/>
        <v/>
      </c>
      <c r="D32" s="53" t="str">
        <f t="shared" si="0"/>
        <v/>
      </c>
      <c r="E32" s="24">
        <f>'様式 A-1'!$D$7</f>
        <v>0</v>
      </c>
      <c r="F32" s="24" t="e">
        <f>'様式 WA-1（集計作業用）'!$D$6</f>
        <v>#N/A</v>
      </c>
      <c r="G32" s="24"/>
      <c r="H32" s="19"/>
      <c r="I32" s="52" t="s">
        <v>198</v>
      </c>
      <c r="J32" s="35"/>
      <c r="K32" s="36"/>
      <c r="L32" s="35"/>
      <c r="M32" s="36"/>
      <c r="N32" s="19" t="s">
        <v>36</v>
      </c>
      <c r="O32" s="255"/>
      <c r="P32" s="199"/>
      <c r="Q32" s="181"/>
      <c r="R32" s="181"/>
      <c r="S32" s="181"/>
      <c r="T32" s="25"/>
      <c r="U32" s="181"/>
      <c r="V32" s="181"/>
      <c r="W32" s="180"/>
      <c r="X32" s="181" t="str">
        <f>IF(W32="","",DATEDIF(W32,'様式 A-1'!$G$2,"Y"))</f>
        <v/>
      </c>
      <c r="Y32" s="181" t="str">
        <f t="shared" si="4"/>
        <v/>
      </c>
      <c r="Z32" s="181" t="str">
        <f>IF(W32="","",DATEDIF(W32,$BJ$156,"Y"))</f>
        <v/>
      </c>
      <c r="AA32" s="25"/>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70"/>
      <c r="AZ32" s="70">
        <f>COUNT(AB32:AX32)</f>
        <v>0</v>
      </c>
      <c r="BA32" s="54">
        <f t="shared" si="1"/>
        <v>0</v>
      </c>
      <c r="BB32" s="54">
        <f t="shared" si="2"/>
        <v>0</v>
      </c>
    </row>
    <row r="33" spans="1:54" ht="24" customHeight="1">
      <c r="A33" s="19" t="str">
        <f>IF('様式 A-1'!$AL$1="","",'様式 A-1'!$AL$1)</f>
        <v/>
      </c>
      <c r="B33" s="52"/>
      <c r="C33" s="53" t="str">
        <f t="shared" si="3"/>
        <v/>
      </c>
      <c r="D33" s="53" t="str">
        <f t="shared" si="0"/>
        <v/>
      </c>
      <c r="E33" s="24">
        <f>'様式 A-1'!$D$7</f>
        <v>0</v>
      </c>
      <c r="F33" s="24" t="e">
        <f>'様式 WA-1（集計作業用）'!$D$6</f>
        <v>#N/A</v>
      </c>
      <c r="G33" s="24"/>
      <c r="H33" s="19"/>
      <c r="I33" s="52" t="s">
        <v>199</v>
      </c>
      <c r="J33" s="35"/>
      <c r="K33" s="36"/>
      <c r="L33" s="35"/>
      <c r="M33" s="36"/>
      <c r="N33" s="19" t="s">
        <v>36</v>
      </c>
      <c r="O33" s="255"/>
      <c r="P33" s="199"/>
      <c r="Q33" s="181"/>
      <c r="R33" s="181"/>
      <c r="S33" s="181"/>
      <c r="T33" s="25"/>
      <c r="U33" s="181"/>
      <c r="V33" s="181"/>
      <c r="W33" s="180"/>
      <c r="X33" s="181" t="str">
        <f>IF(W33="","",DATEDIF(W33,'様式 A-1'!$G$2,"Y"))</f>
        <v/>
      </c>
      <c r="Y33" s="181" t="str">
        <f t="shared" si="4"/>
        <v/>
      </c>
      <c r="Z33" s="181" t="str">
        <f>IF(W33="","",DATEDIF(W33,$BJ$156,"Y"))</f>
        <v/>
      </c>
      <c r="AA33" s="25"/>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70"/>
      <c r="AZ33" s="70">
        <f>COUNT(AB33:AX33)</f>
        <v>0</v>
      </c>
      <c r="BA33" s="54">
        <f t="shared" si="1"/>
        <v>0</v>
      </c>
      <c r="BB33" s="54">
        <f t="shared" si="2"/>
        <v>0</v>
      </c>
    </row>
    <row r="34" spans="1:54" ht="24" customHeight="1">
      <c r="A34" s="19" t="str">
        <f>IF('様式 A-1'!$AL$1="","",'様式 A-1'!$AL$1)</f>
        <v/>
      </c>
      <c r="B34" s="52"/>
      <c r="C34" s="53" t="str">
        <f t="shared" si="3"/>
        <v/>
      </c>
      <c r="D34" s="53" t="str">
        <f t="shared" si="0"/>
        <v/>
      </c>
      <c r="E34" s="24">
        <f>'様式 A-1'!$D$7</f>
        <v>0</v>
      </c>
      <c r="F34" s="24" t="e">
        <f>'様式 WA-1（集計作業用）'!$D$6</f>
        <v>#N/A</v>
      </c>
      <c r="G34" s="24"/>
      <c r="H34" s="19"/>
      <c r="I34" s="52" t="s">
        <v>200</v>
      </c>
      <c r="J34" s="35"/>
      <c r="K34" s="36"/>
      <c r="L34" s="35"/>
      <c r="M34" s="36"/>
      <c r="N34" s="19" t="s">
        <v>36</v>
      </c>
      <c r="O34" s="255"/>
      <c r="P34" s="199"/>
      <c r="Q34" s="181"/>
      <c r="R34" s="181"/>
      <c r="S34" s="181"/>
      <c r="T34" s="25"/>
      <c r="U34" s="181"/>
      <c r="V34" s="181"/>
      <c r="W34" s="180"/>
      <c r="X34" s="181" t="str">
        <f>IF(W34="","",DATEDIF(W34,'様式 A-1'!$G$2,"Y"))</f>
        <v/>
      </c>
      <c r="Y34" s="181" t="str">
        <f t="shared" si="4"/>
        <v/>
      </c>
      <c r="Z34" s="181" t="str">
        <f>IF(W34="","",DATEDIF(W34,$BJ$156,"Y"))</f>
        <v/>
      </c>
      <c r="AA34" s="25"/>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70"/>
      <c r="AZ34" s="70">
        <f>COUNT(AB34:AX34)</f>
        <v>0</v>
      </c>
      <c r="BA34" s="54">
        <f t="shared" si="1"/>
        <v>0</v>
      </c>
      <c r="BB34" s="54">
        <f t="shared" si="2"/>
        <v>0</v>
      </c>
    </row>
    <row r="35" spans="1:54" ht="24" customHeight="1">
      <c r="A35" s="19" t="str">
        <f>IF('様式 A-1'!$AL$1="","",'様式 A-1'!$AL$1)</f>
        <v/>
      </c>
      <c r="B35" s="52"/>
      <c r="C35" s="53" t="str">
        <f t="shared" si="3"/>
        <v/>
      </c>
      <c r="D35" s="53" t="str">
        <f t="shared" si="0"/>
        <v/>
      </c>
      <c r="E35" s="24">
        <f>'様式 A-1'!$D$7</f>
        <v>0</v>
      </c>
      <c r="F35" s="24" t="e">
        <f>'様式 WA-1（集計作業用）'!$D$6</f>
        <v>#N/A</v>
      </c>
      <c r="G35" s="24"/>
      <c r="H35" s="19"/>
      <c r="I35" s="52" t="s">
        <v>201</v>
      </c>
      <c r="J35" s="35"/>
      <c r="K35" s="36"/>
      <c r="L35" s="35"/>
      <c r="M35" s="36"/>
      <c r="N35" s="19" t="s">
        <v>36</v>
      </c>
      <c r="O35" s="255"/>
      <c r="P35" s="199"/>
      <c r="Q35" s="181"/>
      <c r="R35" s="181"/>
      <c r="S35" s="181"/>
      <c r="T35" s="25"/>
      <c r="U35" s="181"/>
      <c r="V35" s="181"/>
      <c r="W35" s="180"/>
      <c r="X35" s="181" t="str">
        <f>IF(W35="","",DATEDIF(W35,'様式 A-1'!$G$2,"Y"))</f>
        <v/>
      </c>
      <c r="Y35" s="181" t="str">
        <f t="shared" si="4"/>
        <v/>
      </c>
      <c r="Z35" s="181" t="str">
        <f>IF(W35="","",DATEDIF(W35,$BJ$156,"Y"))</f>
        <v/>
      </c>
      <c r="AA35" s="25"/>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70"/>
      <c r="AZ35" s="70">
        <f>COUNT(AB35:AX35)</f>
        <v>0</v>
      </c>
      <c r="BA35" s="54">
        <f t="shared" si="1"/>
        <v>0</v>
      </c>
      <c r="BB35" s="54">
        <f t="shared" si="2"/>
        <v>0</v>
      </c>
    </row>
    <row r="36" spans="1:54" ht="24" customHeight="1">
      <c r="A36" s="19" t="str">
        <f>IF('様式 A-1'!$AL$1="","",'様式 A-1'!$AL$1)</f>
        <v/>
      </c>
      <c r="B36" s="52"/>
      <c r="C36" s="53" t="str">
        <f t="shared" si="3"/>
        <v/>
      </c>
      <c r="D36" s="53" t="str">
        <f t="shared" si="0"/>
        <v/>
      </c>
      <c r="E36" s="24">
        <f>'様式 A-1'!$D$7</f>
        <v>0</v>
      </c>
      <c r="F36" s="24" t="e">
        <f>'様式 WA-1（集計作業用）'!$D$6</f>
        <v>#N/A</v>
      </c>
      <c r="G36" s="24"/>
      <c r="H36" s="19"/>
      <c r="I36" s="52" t="s">
        <v>202</v>
      </c>
      <c r="J36" s="35"/>
      <c r="K36" s="36"/>
      <c r="L36" s="35"/>
      <c r="M36" s="36"/>
      <c r="N36" s="19" t="s">
        <v>36</v>
      </c>
      <c r="O36" s="255"/>
      <c r="P36" s="199"/>
      <c r="Q36" s="181"/>
      <c r="R36" s="181"/>
      <c r="S36" s="181"/>
      <c r="T36" s="25"/>
      <c r="U36" s="181"/>
      <c r="V36" s="181"/>
      <c r="W36" s="180"/>
      <c r="X36" s="181" t="str">
        <f>IF(W36="","",DATEDIF(W36,'様式 A-1'!$G$2,"Y"))</f>
        <v/>
      </c>
      <c r="Y36" s="181" t="str">
        <f t="shared" si="4"/>
        <v/>
      </c>
      <c r="Z36" s="181" t="str">
        <f>IF(W36="","",DATEDIF(W36,$BJ$156,"Y"))</f>
        <v/>
      </c>
      <c r="AA36" s="25"/>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70"/>
      <c r="AZ36" s="70">
        <f>COUNT(AB36:AX36)</f>
        <v>0</v>
      </c>
      <c r="BA36" s="54">
        <f t="shared" si="1"/>
        <v>0</v>
      </c>
      <c r="BB36" s="54">
        <f t="shared" si="2"/>
        <v>0</v>
      </c>
    </row>
    <row r="37" spans="1:54" ht="24" customHeight="1">
      <c r="A37" s="19" t="str">
        <f>IF('様式 A-1'!$AL$1="","",'様式 A-1'!$AL$1)</f>
        <v/>
      </c>
      <c r="B37" s="52"/>
      <c r="C37" s="53" t="str">
        <f t="shared" si="3"/>
        <v/>
      </c>
      <c r="D37" s="53" t="str">
        <f t="shared" si="0"/>
        <v/>
      </c>
      <c r="E37" s="24">
        <f>'様式 A-1'!$D$7</f>
        <v>0</v>
      </c>
      <c r="F37" s="24" t="e">
        <f>'様式 WA-1（集計作業用）'!$D$6</f>
        <v>#N/A</v>
      </c>
      <c r="G37" s="24"/>
      <c r="H37" s="19"/>
      <c r="I37" s="52" t="s">
        <v>203</v>
      </c>
      <c r="J37" s="35"/>
      <c r="K37" s="36"/>
      <c r="L37" s="35"/>
      <c r="M37" s="36"/>
      <c r="N37" s="19" t="s">
        <v>36</v>
      </c>
      <c r="O37" s="255"/>
      <c r="P37" s="199"/>
      <c r="Q37" s="181"/>
      <c r="R37" s="181"/>
      <c r="S37" s="181"/>
      <c r="T37" s="25"/>
      <c r="U37" s="181"/>
      <c r="V37" s="181"/>
      <c r="W37" s="180"/>
      <c r="X37" s="181" t="str">
        <f>IF(W37="","",DATEDIF(W37,'様式 A-1'!$G$2,"Y"))</f>
        <v/>
      </c>
      <c r="Y37" s="181" t="str">
        <f t="shared" si="4"/>
        <v/>
      </c>
      <c r="Z37" s="181" t="str">
        <f>IF(W37="","",DATEDIF(W37,$BJ$156,"Y"))</f>
        <v/>
      </c>
      <c r="AA37" s="25"/>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70"/>
      <c r="AZ37" s="70">
        <f>COUNT(AB37:AX37)</f>
        <v>0</v>
      </c>
      <c r="BA37" s="54">
        <f t="shared" si="1"/>
        <v>0</v>
      </c>
      <c r="BB37" s="54">
        <f t="shared" si="2"/>
        <v>0</v>
      </c>
    </row>
    <row r="38" spans="1:54" ht="24" customHeight="1">
      <c r="A38" s="19" t="str">
        <f>IF('様式 A-1'!$AL$1="","",'様式 A-1'!$AL$1)</f>
        <v/>
      </c>
      <c r="B38" s="52"/>
      <c r="C38" s="53" t="str">
        <f t="shared" si="3"/>
        <v/>
      </c>
      <c r="D38" s="53" t="str">
        <f t="shared" si="0"/>
        <v/>
      </c>
      <c r="E38" s="24">
        <f>'様式 A-1'!$D$7</f>
        <v>0</v>
      </c>
      <c r="F38" s="24" t="e">
        <f>'様式 WA-1（集計作業用）'!$D$6</f>
        <v>#N/A</v>
      </c>
      <c r="G38" s="24"/>
      <c r="H38" s="19"/>
      <c r="I38" s="52" t="s">
        <v>204</v>
      </c>
      <c r="J38" s="35"/>
      <c r="K38" s="36"/>
      <c r="L38" s="35"/>
      <c r="M38" s="36"/>
      <c r="N38" s="19" t="s">
        <v>36</v>
      </c>
      <c r="O38" s="255"/>
      <c r="P38" s="199"/>
      <c r="Q38" s="181"/>
      <c r="R38" s="181"/>
      <c r="S38" s="181"/>
      <c r="T38" s="25"/>
      <c r="U38" s="181"/>
      <c r="V38" s="181"/>
      <c r="W38" s="180"/>
      <c r="X38" s="181" t="str">
        <f>IF(W38="","",DATEDIF(W38,'様式 A-1'!$G$2,"Y"))</f>
        <v/>
      </c>
      <c r="Y38" s="181" t="str">
        <f t="shared" si="4"/>
        <v/>
      </c>
      <c r="Z38" s="181" t="str">
        <f>IF(W38="","",DATEDIF(W38,$BJ$156,"Y"))</f>
        <v/>
      </c>
      <c r="AA38" s="25"/>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70"/>
      <c r="AZ38" s="70">
        <f>COUNT(AB38:AX38)</f>
        <v>0</v>
      </c>
      <c r="BA38" s="54">
        <f t="shared" si="1"/>
        <v>0</v>
      </c>
      <c r="BB38" s="54">
        <f t="shared" si="2"/>
        <v>0</v>
      </c>
    </row>
    <row r="39" spans="1:54" ht="24" customHeight="1">
      <c r="A39" s="19" t="str">
        <f>IF('様式 A-1'!$AL$1="","",'様式 A-1'!$AL$1)</f>
        <v/>
      </c>
      <c r="B39" s="52"/>
      <c r="C39" s="53" t="str">
        <f t="shared" si="3"/>
        <v/>
      </c>
      <c r="D39" s="53" t="str">
        <f t="shared" si="0"/>
        <v/>
      </c>
      <c r="E39" s="24">
        <f>'様式 A-1'!$D$7</f>
        <v>0</v>
      </c>
      <c r="F39" s="24" t="e">
        <f>'様式 WA-1（集計作業用）'!$D$6</f>
        <v>#N/A</v>
      </c>
      <c r="G39" s="24"/>
      <c r="H39" s="19"/>
      <c r="I39" s="52" t="s">
        <v>205</v>
      </c>
      <c r="J39" s="35"/>
      <c r="K39" s="36"/>
      <c r="L39" s="35"/>
      <c r="M39" s="36"/>
      <c r="N39" s="19" t="s">
        <v>36</v>
      </c>
      <c r="O39" s="255"/>
      <c r="P39" s="199"/>
      <c r="Q39" s="181"/>
      <c r="R39" s="181"/>
      <c r="S39" s="181"/>
      <c r="T39" s="25"/>
      <c r="U39" s="181"/>
      <c r="V39" s="181"/>
      <c r="W39" s="180"/>
      <c r="X39" s="181" t="str">
        <f>IF(W39="","",DATEDIF(W39,'様式 A-1'!$G$2,"Y"))</f>
        <v/>
      </c>
      <c r="Y39" s="181" t="str">
        <f t="shared" si="4"/>
        <v/>
      </c>
      <c r="Z39" s="181" t="str">
        <f>IF(W39="","",DATEDIF(W39,$BJ$156,"Y"))</f>
        <v/>
      </c>
      <c r="AA39" s="25"/>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70"/>
      <c r="AZ39" s="70">
        <f>COUNT(AB39:AX39)</f>
        <v>0</v>
      </c>
      <c r="BA39" s="54">
        <f t="shared" si="1"/>
        <v>0</v>
      </c>
      <c r="BB39" s="54">
        <f t="shared" si="2"/>
        <v>0</v>
      </c>
    </row>
    <row r="40" spans="1:54" ht="24" customHeight="1">
      <c r="A40" s="19" t="str">
        <f>IF('様式 A-1'!$AL$1="","",'様式 A-1'!$AL$1)</f>
        <v/>
      </c>
      <c r="B40" s="52"/>
      <c r="C40" s="53" t="str">
        <f t="shared" si="3"/>
        <v/>
      </c>
      <c r="D40" s="53" t="str">
        <f t="shared" si="0"/>
        <v/>
      </c>
      <c r="E40" s="24">
        <f>'様式 A-1'!$D$7</f>
        <v>0</v>
      </c>
      <c r="F40" s="24" t="e">
        <f>'様式 WA-1（集計作業用）'!$D$6</f>
        <v>#N/A</v>
      </c>
      <c r="G40" s="24"/>
      <c r="H40" s="19"/>
      <c r="I40" s="52" t="s">
        <v>206</v>
      </c>
      <c r="J40" s="35"/>
      <c r="K40" s="36"/>
      <c r="L40" s="35"/>
      <c r="M40" s="36"/>
      <c r="N40" s="19" t="s">
        <v>36</v>
      </c>
      <c r="O40" s="255"/>
      <c r="P40" s="199"/>
      <c r="Q40" s="181"/>
      <c r="R40" s="181"/>
      <c r="S40" s="181"/>
      <c r="T40" s="25"/>
      <c r="U40" s="181"/>
      <c r="V40" s="181"/>
      <c r="W40" s="180"/>
      <c r="X40" s="181" t="str">
        <f>IF(W40="","",DATEDIF(W40,'様式 A-1'!$G$2,"Y"))</f>
        <v/>
      </c>
      <c r="Y40" s="181" t="str">
        <f t="shared" si="4"/>
        <v/>
      </c>
      <c r="Z40" s="181" t="str">
        <f>IF(W40="","",DATEDIF(W40,$BJ$156,"Y"))</f>
        <v/>
      </c>
      <c r="AA40" s="25"/>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70"/>
      <c r="AZ40" s="70">
        <f>COUNT(AB40:AX40)</f>
        <v>0</v>
      </c>
      <c r="BA40" s="54">
        <f t="shared" si="1"/>
        <v>0</v>
      </c>
      <c r="BB40" s="54">
        <f t="shared" si="2"/>
        <v>0</v>
      </c>
    </row>
    <row r="41" spans="1:54" ht="24" customHeight="1">
      <c r="A41" s="19" t="str">
        <f>IF('様式 A-1'!$AL$1="","",'様式 A-1'!$AL$1)</f>
        <v/>
      </c>
      <c r="B41" s="52"/>
      <c r="C41" s="53" t="str">
        <f t="shared" si="3"/>
        <v/>
      </c>
      <c r="D41" s="53" t="str">
        <f t="shared" si="0"/>
        <v/>
      </c>
      <c r="E41" s="24">
        <f>'様式 A-1'!$D$7</f>
        <v>0</v>
      </c>
      <c r="F41" s="24" t="e">
        <f>'様式 WA-1（集計作業用）'!$D$6</f>
        <v>#N/A</v>
      </c>
      <c r="G41" s="24"/>
      <c r="H41" s="19"/>
      <c r="I41" s="52" t="s">
        <v>207</v>
      </c>
      <c r="J41" s="35"/>
      <c r="K41" s="36"/>
      <c r="L41" s="35"/>
      <c r="M41" s="36"/>
      <c r="N41" s="19" t="s">
        <v>36</v>
      </c>
      <c r="O41" s="255"/>
      <c r="P41" s="199"/>
      <c r="Q41" s="181"/>
      <c r="R41" s="181"/>
      <c r="S41" s="181"/>
      <c r="T41" s="25"/>
      <c r="U41" s="181"/>
      <c r="V41" s="181"/>
      <c r="W41" s="180"/>
      <c r="X41" s="181" t="str">
        <f>IF(W41="","",DATEDIF(W41,'様式 A-1'!$G$2,"Y"))</f>
        <v/>
      </c>
      <c r="Y41" s="181" t="str">
        <f t="shared" si="4"/>
        <v/>
      </c>
      <c r="Z41" s="181" t="str">
        <f>IF(W41="","",DATEDIF(W41,$BJ$156,"Y"))</f>
        <v/>
      </c>
      <c r="AA41" s="25"/>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70"/>
      <c r="AZ41" s="70">
        <f>COUNT(AB41:AX41)</f>
        <v>0</v>
      </c>
      <c r="BA41" s="54">
        <f t="shared" si="1"/>
        <v>0</v>
      </c>
      <c r="BB41" s="54">
        <f t="shared" si="2"/>
        <v>0</v>
      </c>
    </row>
    <row r="42" spans="1:54" ht="24" customHeight="1">
      <c r="A42" s="19" t="str">
        <f>IF('様式 A-1'!$AL$1="","",'様式 A-1'!$AL$1)</f>
        <v/>
      </c>
      <c r="B42" s="52"/>
      <c r="C42" s="53" t="str">
        <f t="shared" si="3"/>
        <v/>
      </c>
      <c r="D42" s="53" t="str">
        <f t="shared" si="0"/>
        <v/>
      </c>
      <c r="E42" s="24">
        <f>'様式 A-1'!$D$7</f>
        <v>0</v>
      </c>
      <c r="F42" s="24" t="e">
        <f>'様式 WA-1（集計作業用）'!$D$6</f>
        <v>#N/A</v>
      </c>
      <c r="G42" s="24"/>
      <c r="H42" s="19"/>
      <c r="I42" s="52" t="s">
        <v>208</v>
      </c>
      <c r="J42" s="35"/>
      <c r="K42" s="36"/>
      <c r="L42" s="35"/>
      <c r="M42" s="36"/>
      <c r="N42" s="19" t="s">
        <v>36</v>
      </c>
      <c r="O42" s="255"/>
      <c r="P42" s="199"/>
      <c r="Q42" s="181"/>
      <c r="R42" s="181"/>
      <c r="S42" s="181"/>
      <c r="T42" s="25"/>
      <c r="U42" s="181"/>
      <c r="V42" s="181"/>
      <c r="W42" s="180"/>
      <c r="X42" s="181" t="str">
        <f>IF(W42="","",DATEDIF(W42,'様式 A-1'!$G$2,"Y"))</f>
        <v/>
      </c>
      <c r="Y42" s="181" t="str">
        <f t="shared" si="4"/>
        <v/>
      </c>
      <c r="Z42" s="181" t="str">
        <f>IF(W42="","",DATEDIF(W42,$BJ$156,"Y"))</f>
        <v/>
      </c>
      <c r="AA42" s="25"/>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70"/>
      <c r="AZ42" s="70">
        <f>COUNT(AB42:AX42)</f>
        <v>0</v>
      </c>
      <c r="BA42" s="54">
        <f t="shared" si="1"/>
        <v>0</v>
      </c>
      <c r="BB42" s="54">
        <f t="shared" si="2"/>
        <v>0</v>
      </c>
    </row>
    <row r="43" spans="1:54" ht="24" customHeight="1">
      <c r="A43" s="19" t="str">
        <f>IF('様式 A-1'!$AL$1="","",'様式 A-1'!$AL$1)</f>
        <v/>
      </c>
      <c r="B43" s="52"/>
      <c r="C43" s="53" t="str">
        <f t="shared" si="3"/>
        <v/>
      </c>
      <c r="D43" s="53" t="str">
        <f t="shared" si="0"/>
        <v/>
      </c>
      <c r="E43" s="24">
        <f>'様式 A-1'!$D$7</f>
        <v>0</v>
      </c>
      <c r="F43" s="24" t="e">
        <f>'様式 WA-1（集計作業用）'!$D$6</f>
        <v>#N/A</v>
      </c>
      <c r="G43" s="24"/>
      <c r="H43" s="19"/>
      <c r="I43" s="52" t="s">
        <v>209</v>
      </c>
      <c r="J43" s="35"/>
      <c r="K43" s="36"/>
      <c r="L43" s="35"/>
      <c r="M43" s="36"/>
      <c r="N43" s="19" t="s">
        <v>36</v>
      </c>
      <c r="O43" s="255"/>
      <c r="P43" s="199"/>
      <c r="Q43" s="181"/>
      <c r="R43" s="181"/>
      <c r="S43" s="181"/>
      <c r="T43" s="25"/>
      <c r="U43" s="181"/>
      <c r="V43" s="181"/>
      <c r="W43" s="180"/>
      <c r="X43" s="181" t="str">
        <f>IF(W43="","",DATEDIF(W43,'様式 A-1'!$G$2,"Y"))</f>
        <v/>
      </c>
      <c r="Y43" s="181" t="str">
        <f t="shared" si="4"/>
        <v/>
      </c>
      <c r="Z43" s="181" t="str">
        <f>IF(W43="","",DATEDIF(W43,$BJ$156,"Y"))</f>
        <v/>
      </c>
      <c r="AA43" s="25"/>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70"/>
      <c r="AZ43" s="70">
        <f>COUNT(AB43:AX43)</f>
        <v>0</v>
      </c>
      <c r="BA43" s="54">
        <f t="shared" si="1"/>
        <v>0</v>
      </c>
      <c r="BB43" s="54">
        <f t="shared" si="2"/>
        <v>0</v>
      </c>
    </row>
    <row r="44" spans="1:54" ht="24" customHeight="1">
      <c r="A44" s="19" t="str">
        <f>IF('様式 A-1'!$AL$1="","",'様式 A-1'!$AL$1)</f>
        <v/>
      </c>
      <c r="B44" s="52"/>
      <c r="C44" s="53" t="str">
        <f t="shared" si="3"/>
        <v/>
      </c>
      <c r="D44" s="53" t="str">
        <f t="shared" si="0"/>
        <v/>
      </c>
      <c r="E44" s="24">
        <f>'様式 A-1'!$D$7</f>
        <v>0</v>
      </c>
      <c r="F44" s="24" t="e">
        <f>'様式 WA-1（集計作業用）'!$D$6</f>
        <v>#N/A</v>
      </c>
      <c r="G44" s="24"/>
      <c r="H44" s="19"/>
      <c r="I44" s="52" t="s">
        <v>210</v>
      </c>
      <c r="J44" s="35"/>
      <c r="K44" s="36"/>
      <c r="L44" s="35"/>
      <c r="M44" s="36"/>
      <c r="N44" s="19" t="s">
        <v>36</v>
      </c>
      <c r="O44" s="255"/>
      <c r="P44" s="199"/>
      <c r="Q44" s="181"/>
      <c r="R44" s="181"/>
      <c r="S44" s="181"/>
      <c r="T44" s="25"/>
      <c r="U44" s="181"/>
      <c r="V44" s="181"/>
      <c r="W44" s="180"/>
      <c r="X44" s="181" t="str">
        <f>IF(W44="","",DATEDIF(W44,'様式 A-1'!$G$2,"Y"))</f>
        <v/>
      </c>
      <c r="Y44" s="181" t="str">
        <f t="shared" si="4"/>
        <v/>
      </c>
      <c r="Z44" s="181" t="str">
        <f>IF(W44="","",DATEDIF(W44,$BJ$156,"Y"))</f>
        <v/>
      </c>
      <c r="AA44" s="25"/>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70"/>
      <c r="AZ44" s="70">
        <f>COUNT(AB44:AX44)</f>
        <v>0</v>
      </c>
      <c r="BA44" s="54">
        <f t="shared" si="1"/>
        <v>0</v>
      </c>
      <c r="BB44" s="54">
        <f t="shared" si="2"/>
        <v>0</v>
      </c>
    </row>
    <row r="45" spans="1:54" ht="24" customHeight="1">
      <c r="A45" s="19" t="str">
        <f>IF('様式 A-1'!$AL$1="","",'様式 A-1'!$AL$1)</f>
        <v/>
      </c>
      <c r="B45" s="52"/>
      <c r="C45" s="53" t="str">
        <f t="shared" si="3"/>
        <v/>
      </c>
      <c r="D45" s="53" t="str">
        <f t="shared" si="0"/>
        <v/>
      </c>
      <c r="E45" s="24">
        <f>'様式 A-1'!$D$7</f>
        <v>0</v>
      </c>
      <c r="F45" s="24" t="e">
        <f>'様式 WA-1（集計作業用）'!$D$6</f>
        <v>#N/A</v>
      </c>
      <c r="G45" s="24"/>
      <c r="H45" s="19"/>
      <c r="I45" s="52" t="s">
        <v>211</v>
      </c>
      <c r="J45" s="35"/>
      <c r="K45" s="36"/>
      <c r="L45" s="35"/>
      <c r="M45" s="36"/>
      <c r="N45" s="19" t="s">
        <v>36</v>
      </c>
      <c r="O45" s="255"/>
      <c r="P45" s="199"/>
      <c r="Q45" s="181"/>
      <c r="R45" s="181"/>
      <c r="S45" s="181"/>
      <c r="T45" s="25"/>
      <c r="U45" s="181"/>
      <c r="V45" s="181"/>
      <c r="W45" s="180"/>
      <c r="X45" s="181" t="str">
        <f>IF(W45="","",DATEDIF(W45,'様式 A-1'!$G$2,"Y"))</f>
        <v/>
      </c>
      <c r="Y45" s="181" t="str">
        <f t="shared" si="4"/>
        <v/>
      </c>
      <c r="Z45" s="181" t="str">
        <f>IF(W45="","",DATEDIF(W45,$BJ$156,"Y"))</f>
        <v/>
      </c>
      <c r="AA45" s="25"/>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70"/>
      <c r="AZ45" s="70">
        <f>COUNT(AB45:AX45)</f>
        <v>0</v>
      </c>
      <c r="BA45" s="54">
        <f t="shared" si="1"/>
        <v>0</v>
      </c>
      <c r="BB45" s="54">
        <f t="shared" si="2"/>
        <v>0</v>
      </c>
    </row>
    <row r="46" spans="1:54" ht="24" customHeight="1">
      <c r="A46" s="19" t="str">
        <f>IF('様式 A-1'!$AL$1="","",'様式 A-1'!$AL$1)</f>
        <v/>
      </c>
      <c r="B46" s="52"/>
      <c r="C46" s="53" t="str">
        <f t="shared" si="3"/>
        <v/>
      </c>
      <c r="D46" s="53" t="str">
        <f t="shared" si="0"/>
        <v/>
      </c>
      <c r="E46" s="24">
        <f>'様式 A-1'!$D$7</f>
        <v>0</v>
      </c>
      <c r="F46" s="24" t="e">
        <f>'様式 WA-1（集計作業用）'!$D$6</f>
        <v>#N/A</v>
      </c>
      <c r="G46" s="24"/>
      <c r="H46" s="19"/>
      <c r="I46" s="52" t="s">
        <v>212</v>
      </c>
      <c r="J46" s="35"/>
      <c r="K46" s="36"/>
      <c r="L46" s="35"/>
      <c r="M46" s="36"/>
      <c r="N46" s="19" t="s">
        <v>36</v>
      </c>
      <c r="O46" s="255"/>
      <c r="P46" s="199"/>
      <c r="Q46" s="181"/>
      <c r="R46" s="181"/>
      <c r="S46" s="181"/>
      <c r="T46" s="25"/>
      <c r="U46" s="181"/>
      <c r="V46" s="181"/>
      <c r="W46" s="180"/>
      <c r="X46" s="181" t="str">
        <f>IF(W46="","",DATEDIF(W46,'様式 A-1'!$G$2,"Y"))</f>
        <v/>
      </c>
      <c r="Y46" s="181" t="str">
        <f t="shared" si="4"/>
        <v/>
      </c>
      <c r="Z46" s="181" t="str">
        <f>IF(W46="","",DATEDIF(W46,$BJ$156,"Y"))</f>
        <v/>
      </c>
      <c r="AA46" s="25"/>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70"/>
      <c r="AZ46" s="70">
        <f>COUNT(AB46:AX46)</f>
        <v>0</v>
      </c>
      <c r="BA46" s="54">
        <f t="shared" si="1"/>
        <v>0</v>
      </c>
      <c r="BB46" s="54">
        <f t="shared" si="2"/>
        <v>0</v>
      </c>
    </row>
    <row r="47" spans="1:54" ht="24" customHeight="1">
      <c r="A47" s="19" t="str">
        <f>IF('様式 A-1'!$AL$1="","",'様式 A-1'!$AL$1)</f>
        <v/>
      </c>
      <c r="B47" s="52"/>
      <c r="C47" s="53" t="str">
        <f t="shared" si="3"/>
        <v/>
      </c>
      <c r="D47" s="53" t="str">
        <f t="shared" si="0"/>
        <v/>
      </c>
      <c r="E47" s="24">
        <f>'様式 A-1'!$D$7</f>
        <v>0</v>
      </c>
      <c r="F47" s="24" t="e">
        <f>'様式 WA-1（集計作業用）'!$D$6</f>
        <v>#N/A</v>
      </c>
      <c r="G47" s="24"/>
      <c r="H47" s="19"/>
      <c r="I47" s="52" t="s">
        <v>213</v>
      </c>
      <c r="J47" s="35"/>
      <c r="K47" s="36"/>
      <c r="L47" s="35"/>
      <c r="M47" s="36"/>
      <c r="N47" s="19" t="s">
        <v>36</v>
      </c>
      <c r="O47" s="255"/>
      <c r="P47" s="199"/>
      <c r="Q47" s="181"/>
      <c r="R47" s="181"/>
      <c r="S47" s="181"/>
      <c r="T47" s="25"/>
      <c r="U47" s="181"/>
      <c r="V47" s="181"/>
      <c r="W47" s="180"/>
      <c r="X47" s="181" t="str">
        <f>IF(W47="","",DATEDIF(W47,'様式 A-1'!$G$2,"Y"))</f>
        <v/>
      </c>
      <c r="Y47" s="181" t="str">
        <f t="shared" si="4"/>
        <v/>
      </c>
      <c r="Z47" s="181" t="str">
        <f>IF(W47="","",DATEDIF(W47,$BJ$156,"Y"))</f>
        <v/>
      </c>
      <c r="AA47" s="25"/>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70"/>
      <c r="AZ47" s="70">
        <f>COUNT(AB47:AX47)</f>
        <v>0</v>
      </c>
      <c r="BA47" s="54">
        <f t="shared" si="1"/>
        <v>0</v>
      </c>
      <c r="BB47" s="54">
        <f t="shared" si="2"/>
        <v>0</v>
      </c>
    </row>
    <row r="48" spans="1:54" ht="24" customHeight="1">
      <c r="A48" s="19" t="str">
        <f>IF('様式 A-1'!$AL$1="","",'様式 A-1'!$AL$1)</f>
        <v/>
      </c>
      <c r="B48" s="52"/>
      <c r="C48" s="53" t="str">
        <f t="shared" si="3"/>
        <v/>
      </c>
      <c r="D48" s="53" t="str">
        <f t="shared" si="0"/>
        <v/>
      </c>
      <c r="E48" s="24">
        <f>'様式 A-1'!$D$7</f>
        <v>0</v>
      </c>
      <c r="F48" s="24" t="e">
        <f>'様式 WA-1（集計作業用）'!$D$6</f>
        <v>#N/A</v>
      </c>
      <c r="G48" s="24"/>
      <c r="H48" s="19"/>
      <c r="I48" s="52" t="s">
        <v>214</v>
      </c>
      <c r="J48" s="35"/>
      <c r="K48" s="36"/>
      <c r="L48" s="35"/>
      <c r="M48" s="36"/>
      <c r="N48" s="19" t="s">
        <v>36</v>
      </c>
      <c r="O48" s="255"/>
      <c r="P48" s="199"/>
      <c r="Q48" s="181"/>
      <c r="R48" s="181"/>
      <c r="S48" s="181"/>
      <c r="T48" s="25"/>
      <c r="U48" s="181"/>
      <c r="V48" s="181"/>
      <c r="W48" s="180"/>
      <c r="X48" s="181" t="str">
        <f>IF(W48="","",DATEDIF(W48,'様式 A-1'!$G$2,"Y"))</f>
        <v/>
      </c>
      <c r="Y48" s="181" t="str">
        <f t="shared" si="4"/>
        <v/>
      </c>
      <c r="Z48" s="181" t="str">
        <f>IF(W48="","",DATEDIF(W48,$BJ$156,"Y"))</f>
        <v/>
      </c>
      <c r="AA48" s="25"/>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70"/>
      <c r="AZ48" s="70">
        <f>COUNT(AB48:AX48)</f>
        <v>0</v>
      </c>
      <c r="BA48" s="54">
        <f t="shared" si="1"/>
        <v>0</v>
      </c>
      <c r="BB48" s="54">
        <f t="shared" si="2"/>
        <v>0</v>
      </c>
    </row>
    <row r="49" spans="1:54" ht="24" customHeight="1">
      <c r="A49" s="19" t="str">
        <f>IF('様式 A-1'!$AL$1="","",'様式 A-1'!$AL$1)</f>
        <v/>
      </c>
      <c r="B49" s="52"/>
      <c r="C49" s="53" t="str">
        <f t="shared" si="3"/>
        <v/>
      </c>
      <c r="D49" s="53" t="str">
        <f t="shared" si="0"/>
        <v/>
      </c>
      <c r="E49" s="24">
        <f>'様式 A-1'!$D$7</f>
        <v>0</v>
      </c>
      <c r="F49" s="24" t="e">
        <f>'様式 WA-1（集計作業用）'!$D$6</f>
        <v>#N/A</v>
      </c>
      <c r="G49" s="24"/>
      <c r="H49" s="19"/>
      <c r="I49" s="52" t="s">
        <v>215</v>
      </c>
      <c r="J49" s="35"/>
      <c r="K49" s="36"/>
      <c r="L49" s="35"/>
      <c r="M49" s="36"/>
      <c r="N49" s="19" t="s">
        <v>36</v>
      </c>
      <c r="O49" s="255"/>
      <c r="P49" s="199"/>
      <c r="Q49" s="181"/>
      <c r="R49" s="181"/>
      <c r="S49" s="181"/>
      <c r="T49" s="25"/>
      <c r="U49" s="181"/>
      <c r="V49" s="181"/>
      <c r="W49" s="180"/>
      <c r="X49" s="181" t="str">
        <f>IF(W49="","",DATEDIF(W49,'様式 A-1'!$G$2,"Y"))</f>
        <v/>
      </c>
      <c r="Y49" s="181" t="str">
        <f t="shared" si="4"/>
        <v/>
      </c>
      <c r="Z49" s="181" t="str">
        <f>IF(W49="","",DATEDIF(W49,$BJ$156,"Y"))</f>
        <v/>
      </c>
      <c r="AA49" s="25"/>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70"/>
      <c r="AZ49" s="70">
        <f>COUNT(AB49:AX49)</f>
        <v>0</v>
      </c>
      <c r="BA49" s="54">
        <f t="shared" si="1"/>
        <v>0</v>
      </c>
      <c r="BB49" s="54">
        <f t="shared" si="2"/>
        <v>0</v>
      </c>
    </row>
    <row r="50" spans="1:54" ht="24" customHeight="1">
      <c r="A50" s="19" t="str">
        <f>IF('様式 A-1'!$AL$1="","",'様式 A-1'!$AL$1)</f>
        <v/>
      </c>
      <c r="B50" s="52"/>
      <c r="C50" s="53" t="str">
        <f t="shared" ref="C50:C89" si="5">IF(J50="","",TRIM(J50&amp;"　"&amp;K50))</f>
        <v/>
      </c>
      <c r="D50" s="53" t="str">
        <f t="shared" ref="D50:D89" si="6">IF(J50="","",ASC(TRIM(L50&amp;" "&amp;M50)))</f>
        <v/>
      </c>
      <c r="E50" s="24">
        <f>'様式 A-1'!$D$7</f>
        <v>0</v>
      </c>
      <c r="F50" s="24" t="e">
        <f>'様式 WA-1（集計作業用）'!$D$6</f>
        <v>#N/A</v>
      </c>
      <c r="G50" s="24"/>
      <c r="H50" s="19"/>
      <c r="I50" s="52" t="s">
        <v>216</v>
      </c>
      <c r="J50" s="35"/>
      <c r="K50" s="36"/>
      <c r="L50" s="35"/>
      <c r="M50" s="36"/>
      <c r="N50" s="19" t="s">
        <v>36</v>
      </c>
      <c r="O50" s="255"/>
      <c r="P50" s="199"/>
      <c r="Q50" s="181"/>
      <c r="R50" s="181"/>
      <c r="S50" s="181"/>
      <c r="T50" s="25"/>
      <c r="U50" s="181"/>
      <c r="V50" s="181"/>
      <c r="W50" s="180"/>
      <c r="X50" s="181" t="str">
        <f>IF(W50="","",DATEDIF(W50,'様式 A-1'!$G$2,"Y"))</f>
        <v/>
      </c>
      <c r="Y50" s="181" t="str">
        <f t="shared" si="4"/>
        <v/>
      </c>
      <c r="Z50" s="181" t="str">
        <f>IF(W50="","",DATEDIF(W50,$BJ$156,"Y"))</f>
        <v/>
      </c>
      <c r="AA50" s="25"/>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70"/>
      <c r="AZ50" s="70">
        <f>COUNT(AB50:AX50)</f>
        <v>0</v>
      </c>
      <c r="BA50" s="54">
        <f t="shared" si="1"/>
        <v>0</v>
      </c>
      <c r="BB50" s="54">
        <f t="shared" ref="BB50:BB89" si="7">IF(AZ50&lt;=$BG$154,0,AZ50-$BG$154)</f>
        <v>0</v>
      </c>
    </row>
    <row r="51" spans="1:54" ht="24" customHeight="1">
      <c r="A51" s="19" t="str">
        <f>IF('様式 A-1'!$AL$1="","",'様式 A-1'!$AL$1)</f>
        <v/>
      </c>
      <c r="B51" s="52"/>
      <c r="C51" s="53" t="str">
        <f t="shared" si="5"/>
        <v/>
      </c>
      <c r="D51" s="53" t="str">
        <f t="shared" si="6"/>
        <v/>
      </c>
      <c r="E51" s="24">
        <f>'様式 A-1'!$D$7</f>
        <v>0</v>
      </c>
      <c r="F51" s="24" t="e">
        <f>'様式 WA-1（集計作業用）'!$D$6</f>
        <v>#N/A</v>
      </c>
      <c r="G51" s="24"/>
      <c r="H51" s="19"/>
      <c r="I51" s="52" t="s">
        <v>217</v>
      </c>
      <c r="J51" s="35"/>
      <c r="K51" s="36"/>
      <c r="L51" s="35"/>
      <c r="M51" s="36"/>
      <c r="N51" s="19" t="s">
        <v>36</v>
      </c>
      <c r="O51" s="255"/>
      <c r="P51" s="199"/>
      <c r="Q51" s="181"/>
      <c r="R51" s="181"/>
      <c r="S51" s="181"/>
      <c r="T51" s="25"/>
      <c r="U51" s="181"/>
      <c r="V51" s="181"/>
      <c r="W51" s="180"/>
      <c r="X51" s="181" t="str">
        <f>IF(W51="","",DATEDIF(W51,'様式 A-1'!$G$2,"Y"))</f>
        <v/>
      </c>
      <c r="Y51" s="181" t="str">
        <f t="shared" si="4"/>
        <v/>
      </c>
      <c r="Z51" s="181" t="str">
        <f>IF(W51="","",DATEDIF(W51,$BJ$156,"Y"))</f>
        <v/>
      </c>
      <c r="AA51" s="25"/>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70"/>
      <c r="AZ51" s="70">
        <f>COUNT(AB51:AX51)</f>
        <v>0</v>
      </c>
      <c r="BA51" s="54">
        <f t="shared" si="1"/>
        <v>0</v>
      </c>
      <c r="BB51" s="54">
        <f t="shared" si="7"/>
        <v>0</v>
      </c>
    </row>
    <row r="52" spans="1:54" ht="24" customHeight="1">
      <c r="A52" s="19" t="str">
        <f>IF('様式 A-1'!$AL$1="","",'様式 A-1'!$AL$1)</f>
        <v/>
      </c>
      <c r="B52" s="52"/>
      <c r="C52" s="53" t="str">
        <f t="shared" si="5"/>
        <v/>
      </c>
      <c r="D52" s="53" t="str">
        <f t="shared" si="6"/>
        <v/>
      </c>
      <c r="E52" s="24">
        <f>'様式 A-1'!$D$7</f>
        <v>0</v>
      </c>
      <c r="F52" s="24" t="e">
        <f>'様式 WA-1（集計作業用）'!$D$6</f>
        <v>#N/A</v>
      </c>
      <c r="G52" s="24"/>
      <c r="H52" s="19"/>
      <c r="I52" s="52" t="s">
        <v>218</v>
      </c>
      <c r="J52" s="35"/>
      <c r="K52" s="36"/>
      <c r="L52" s="35"/>
      <c r="M52" s="36"/>
      <c r="N52" s="19" t="s">
        <v>36</v>
      </c>
      <c r="O52" s="255"/>
      <c r="P52" s="199"/>
      <c r="Q52" s="181"/>
      <c r="R52" s="181"/>
      <c r="S52" s="181"/>
      <c r="T52" s="25"/>
      <c r="U52" s="181"/>
      <c r="V52" s="181"/>
      <c r="W52" s="180"/>
      <c r="X52" s="181" t="str">
        <f>IF(W52="","",DATEDIF(W52,'様式 A-1'!$G$2,"Y"))</f>
        <v/>
      </c>
      <c r="Y52" s="181" t="str">
        <f t="shared" si="4"/>
        <v/>
      </c>
      <c r="Z52" s="181" t="str">
        <f>IF(W52="","",DATEDIF(W52,$BJ$156,"Y"))</f>
        <v/>
      </c>
      <c r="AA52" s="25"/>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70"/>
      <c r="AZ52" s="70">
        <f>COUNT(AB52:AX52)</f>
        <v>0</v>
      </c>
      <c r="BA52" s="54">
        <f t="shared" si="1"/>
        <v>0</v>
      </c>
      <c r="BB52" s="54">
        <f t="shared" si="7"/>
        <v>0</v>
      </c>
    </row>
    <row r="53" spans="1:54" ht="24" customHeight="1">
      <c r="A53" s="19" t="str">
        <f>IF('様式 A-1'!$AL$1="","",'様式 A-1'!$AL$1)</f>
        <v/>
      </c>
      <c r="B53" s="52"/>
      <c r="C53" s="53" t="str">
        <f t="shared" si="5"/>
        <v/>
      </c>
      <c r="D53" s="53" t="str">
        <f t="shared" si="6"/>
        <v/>
      </c>
      <c r="E53" s="24">
        <f>'様式 A-1'!$D$7</f>
        <v>0</v>
      </c>
      <c r="F53" s="24" t="e">
        <f>'様式 WA-1（集計作業用）'!$D$6</f>
        <v>#N/A</v>
      </c>
      <c r="G53" s="24"/>
      <c r="H53" s="19"/>
      <c r="I53" s="52" t="s">
        <v>219</v>
      </c>
      <c r="J53" s="35"/>
      <c r="K53" s="36"/>
      <c r="L53" s="35"/>
      <c r="M53" s="36"/>
      <c r="N53" s="19" t="s">
        <v>36</v>
      </c>
      <c r="O53" s="255"/>
      <c r="P53" s="199"/>
      <c r="Q53" s="181"/>
      <c r="R53" s="181"/>
      <c r="S53" s="181"/>
      <c r="T53" s="25"/>
      <c r="U53" s="181"/>
      <c r="V53" s="181"/>
      <c r="W53" s="180"/>
      <c r="X53" s="181" t="str">
        <f>IF(W53="","",DATEDIF(W53,'様式 A-1'!$G$2,"Y"))</f>
        <v/>
      </c>
      <c r="Y53" s="181" t="str">
        <f t="shared" si="4"/>
        <v/>
      </c>
      <c r="Z53" s="181" t="str">
        <f>IF(W53="","",DATEDIF(W53,$BJ$156,"Y"))</f>
        <v/>
      </c>
      <c r="AA53" s="25"/>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70"/>
      <c r="AZ53" s="70">
        <f>COUNT(AB53:AX53)</f>
        <v>0</v>
      </c>
      <c r="BA53" s="54">
        <f t="shared" si="1"/>
        <v>0</v>
      </c>
      <c r="BB53" s="54">
        <f t="shared" si="7"/>
        <v>0</v>
      </c>
    </row>
    <row r="54" spans="1:54" ht="24" customHeight="1">
      <c r="A54" s="19" t="str">
        <f>IF('様式 A-1'!$AL$1="","",'様式 A-1'!$AL$1)</f>
        <v/>
      </c>
      <c r="B54" s="52"/>
      <c r="C54" s="53" t="str">
        <f t="shared" si="5"/>
        <v/>
      </c>
      <c r="D54" s="53" t="str">
        <f t="shared" si="6"/>
        <v/>
      </c>
      <c r="E54" s="24">
        <f>'様式 A-1'!$D$7</f>
        <v>0</v>
      </c>
      <c r="F54" s="24" t="e">
        <f>'様式 WA-1（集計作業用）'!$D$6</f>
        <v>#N/A</v>
      </c>
      <c r="G54" s="24"/>
      <c r="H54" s="19"/>
      <c r="I54" s="52" t="s">
        <v>220</v>
      </c>
      <c r="J54" s="35"/>
      <c r="K54" s="36"/>
      <c r="L54" s="35"/>
      <c r="M54" s="36"/>
      <c r="N54" s="19" t="s">
        <v>36</v>
      </c>
      <c r="O54" s="255"/>
      <c r="P54" s="199"/>
      <c r="Q54" s="181"/>
      <c r="R54" s="181"/>
      <c r="S54" s="181"/>
      <c r="T54" s="25"/>
      <c r="U54" s="181"/>
      <c r="V54" s="181"/>
      <c r="W54" s="180"/>
      <c r="X54" s="181" t="str">
        <f>IF(W54="","",DATEDIF(W54,'様式 A-1'!$G$2,"Y"))</f>
        <v/>
      </c>
      <c r="Y54" s="181" t="str">
        <f t="shared" si="4"/>
        <v/>
      </c>
      <c r="Z54" s="181" t="str">
        <f>IF(W54="","",DATEDIF(W54,$BJ$156,"Y"))</f>
        <v/>
      </c>
      <c r="AA54" s="25"/>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70"/>
      <c r="AZ54" s="70">
        <f>COUNT(AB54:AX54)</f>
        <v>0</v>
      </c>
      <c r="BA54" s="54">
        <f t="shared" si="1"/>
        <v>0</v>
      </c>
      <c r="BB54" s="54">
        <f t="shared" si="7"/>
        <v>0</v>
      </c>
    </row>
    <row r="55" spans="1:54" ht="24" customHeight="1">
      <c r="A55" s="19" t="str">
        <f>IF('様式 A-1'!$AL$1="","",'様式 A-1'!$AL$1)</f>
        <v/>
      </c>
      <c r="B55" s="52"/>
      <c r="C55" s="53" t="str">
        <f t="shared" si="5"/>
        <v/>
      </c>
      <c r="D55" s="53" t="str">
        <f t="shared" si="6"/>
        <v/>
      </c>
      <c r="E55" s="24">
        <f>'様式 A-1'!$D$7</f>
        <v>0</v>
      </c>
      <c r="F55" s="24" t="e">
        <f>'様式 WA-1（集計作業用）'!$D$6</f>
        <v>#N/A</v>
      </c>
      <c r="G55" s="24"/>
      <c r="H55" s="19"/>
      <c r="I55" s="52" t="s">
        <v>221</v>
      </c>
      <c r="J55" s="35"/>
      <c r="K55" s="36"/>
      <c r="L55" s="35"/>
      <c r="M55" s="36"/>
      <c r="N55" s="19" t="s">
        <v>36</v>
      </c>
      <c r="O55" s="255"/>
      <c r="P55" s="199"/>
      <c r="Q55" s="181"/>
      <c r="R55" s="181"/>
      <c r="S55" s="181"/>
      <c r="T55" s="25"/>
      <c r="U55" s="181"/>
      <c r="V55" s="181"/>
      <c r="W55" s="180"/>
      <c r="X55" s="181" t="str">
        <f>IF(W55="","",DATEDIF(W55,'様式 A-1'!$G$2,"Y"))</f>
        <v/>
      </c>
      <c r="Y55" s="181" t="str">
        <f t="shared" si="4"/>
        <v/>
      </c>
      <c r="Z55" s="181" t="str">
        <f>IF(W55="","",DATEDIF(W55,$BJ$156,"Y"))</f>
        <v/>
      </c>
      <c r="AA55" s="25"/>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70"/>
      <c r="AZ55" s="70">
        <f>COUNT(AB55:AX55)</f>
        <v>0</v>
      </c>
      <c r="BA55" s="54">
        <f t="shared" si="1"/>
        <v>0</v>
      </c>
      <c r="BB55" s="54">
        <f t="shared" si="7"/>
        <v>0</v>
      </c>
    </row>
    <row r="56" spans="1:54" ht="24" customHeight="1">
      <c r="A56" s="19" t="str">
        <f>IF('様式 A-1'!$AL$1="","",'様式 A-1'!$AL$1)</f>
        <v/>
      </c>
      <c r="B56" s="52"/>
      <c r="C56" s="53" t="str">
        <f t="shared" si="5"/>
        <v/>
      </c>
      <c r="D56" s="53" t="str">
        <f t="shared" si="6"/>
        <v/>
      </c>
      <c r="E56" s="24">
        <f>'様式 A-1'!$D$7</f>
        <v>0</v>
      </c>
      <c r="F56" s="24" t="e">
        <f>'様式 WA-1（集計作業用）'!$D$6</f>
        <v>#N/A</v>
      </c>
      <c r="G56" s="24"/>
      <c r="H56" s="19"/>
      <c r="I56" s="52" t="s">
        <v>222</v>
      </c>
      <c r="J56" s="35"/>
      <c r="K56" s="36"/>
      <c r="L56" s="35"/>
      <c r="M56" s="36"/>
      <c r="N56" s="19" t="s">
        <v>36</v>
      </c>
      <c r="O56" s="255"/>
      <c r="P56" s="199"/>
      <c r="Q56" s="181"/>
      <c r="R56" s="181"/>
      <c r="S56" s="181"/>
      <c r="T56" s="25"/>
      <c r="U56" s="181"/>
      <c r="V56" s="181"/>
      <c r="W56" s="180"/>
      <c r="X56" s="181" t="str">
        <f>IF(W56="","",DATEDIF(W56,'様式 A-1'!$G$2,"Y"))</f>
        <v/>
      </c>
      <c r="Y56" s="181" t="str">
        <f t="shared" si="4"/>
        <v/>
      </c>
      <c r="Z56" s="181" t="str">
        <f>IF(W56="","",DATEDIF(W56,$BJ$156,"Y"))</f>
        <v/>
      </c>
      <c r="AA56" s="25"/>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70"/>
      <c r="AZ56" s="70">
        <f>COUNT(AB56:AX56)</f>
        <v>0</v>
      </c>
      <c r="BA56" s="54">
        <f t="shared" si="1"/>
        <v>0</v>
      </c>
      <c r="BB56" s="54">
        <f t="shared" si="7"/>
        <v>0</v>
      </c>
    </row>
    <row r="57" spans="1:54" ht="24" customHeight="1">
      <c r="A57" s="19" t="str">
        <f>IF('様式 A-1'!$AL$1="","",'様式 A-1'!$AL$1)</f>
        <v/>
      </c>
      <c r="B57" s="52"/>
      <c r="C57" s="53" t="str">
        <f t="shared" si="5"/>
        <v/>
      </c>
      <c r="D57" s="53" t="str">
        <f t="shared" si="6"/>
        <v/>
      </c>
      <c r="E57" s="24">
        <f>'様式 A-1'!$D$7</f>
        <v>0</v>
      </c>
      <c r="F57" s="24" t="e">
        <f>'様式 WA-1（集計作業用）'!$D$6</f>
        <v>#N/A</v>
      </c>
      <c r="G57" s="24"/>
      <c r="H57" s="19"/>
      <c r="I57" s="52" t="s">
        <v>223</v>
      </c>
      <c r="J57" s="35"/>
      <c r="K57" s="36"/>
      <c r="L57" s="35"/>
      <c r="M57" s="36"/>
      <c r="N57" s="19" t="s">
        <v>36</v>
      </c>
      <c r="O57" s="255"/>
      <c r="P57" s="199"/>
      <c r="Q57" s="181"/>
      <c r="R57" s="181"/>
      <c r="S57" s="181"/>
      <c r="T57" s="25"/>
      <c r="U57" s="181"/>
      <c r="V57" s="181"/>
      <c r="W57" s="180"/>
      <c r="X57" s="181" t="str">
        <f>IF(W57="","",DATEDIF(W57,'様式 A-1'!$G$2,"Y"))</f>
        <v/>
      </c>
      <c r="Y57" s="181" t="str">
        <f t="shared" si="4"/>
        <v/>
      </c>
      <c r="Z57" s="181" t="str">
        <f>IF(W57="","",DATEDIF(W57,$BJ$156,"Y"))</f>
        <v/>
      </c>
      <c r="AA57" s="25"/>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70"/>
      <c r="AZ57" s="70">
        <f>COUNT(AB57:AX57)</f>
        <v>0</v>
      </c>
      <c r="BA57" s="54">
        <f t="shared" si="1"/>
        <v>0</v>
      </c>
      <c r="BB57" s="54">
        <f t="shared" si="7"/>
        <v>0</v>
      </c>
    </row>
    <row r="58" spans="1:54" ht="24" customHeight="1">
      <c r="A58" s="19" t="str">
        <f>IF('様式 A-1'!$AL$1="","",'様式 A-1'!$AL$1)</f>
        <v/>
      </c>
      <c r="B58" s="52"/>
      <c r="C58" s="53" t="str">
        <f t="shared" si="5"/>
        <v/>
      </c>
      <c r="D58" s="53" t="str">
        <f t="shared" si="6"/>
        <v/>
      </c>
      <c r="E58" s="24">
        <f>'様式 A-1'!$D$7</f>
        <v>0</v>
      </c>
      <c r="F58" s="24" t="e">
        <f>'様式 WA-1（集計作業用）'!$D$6</f>
        <v>#N/A</v>
      </c>
      <c r="G58" s="24"/>
      <c r="H58" s="19"/>
      <c r="I58" s="52" t="s">
        <v>224</v>
      </c>
      <c r="J58" s="35"/>
      <c r="K58" s="36"/>
      <c r="L58" s="35"/>
      <c r="M58" s="36"/>
      <c r="N58" s="19" t="s">
        <v>36</v>
      </c>
      <c r="O58" s="255"/>
      <c r="P58" s="199"/>
      <c r="Q58" s="181"/>
      <c r="R58" s="181"/>
      <c r="S58" s="181"/>
      <c r="T58" s="25"/>
      <c r="U58" s="181"/>
      <c r="V58" s="181"/>
      <c r="W58" s="180"/>
      <c r="X58" s="181" t="str">
        <f>IF(W58="","",DATEDIF(W58,'様式 A-1'!$G$2,"Y"))</f>
        <v/>
      </c>
      <c r="Y58" s="181" t="str">
        <f t="shared" si="4"/>
        <v/>
      </c>
      <c r="Z58" s="181" t="str">
        <f>IF(W58="","",DATEDIF(W58,$BJ$156,"Y"))</f>
        <v/>
      </c>
      <c r="AA58" s="25"/>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70"/>
      <c r="AZ58" s="70">
        <f>COUNT(AB58:AX58)</f>
        <v>0</v>
      </c>
      <c r="BA58" s="54">
        <f t="shared" si="1"/>
        <v>0</v>
      </c>
      <c r="BB58" s="54">
        <f t="shared" si="7"/>
        <v>0</v>
      </c>
    </row>
    <row r="59" spans="1:54" ht="24" customHeight="1">
      <c r="A59" s="19" t="str">
        <f>IF('様式 A-1'!$AL$1="","",'様式 A-1'!$AL$1)</f>
        <v/>
      </c>
      <c r="B59" s="52"/>
      <c r="C59" s="53" t="str">
        <f t="shared" si="5"/>
        <v/>
      </c>
      <c r="D59" s="53" t="str">
        <f t="shared" si="6"/>
        <v/>
      </c>
      <c r="E59" s="24">
        <f>'様式 A-1'!$D$7</f>
        <v>0</v>
      </c>
      <c r="F59" s="24" t="e">
        <f>'様式 WA-1（集計作業用）'!$D$6</f>
        <v>#N/A</v>
      </c>
      <c r="G59" s="24"/>
      <c r="H59" s="19"/>
      <c r="I59" s="52" t="s">
        <v>225</v>
      </c>
      <c r="J59" s="35"/>
      <c r="K59" s="36"/>
      <c r="L59" s="35"/>
      <c r="M59" s="36"/>
      <c r="N59" s="19" t="s">
        <v>36</v>
      </c>
      <c r="O59" s="255"/>
      <c r="P59" s="199"/>
      <c r="Q59" s="181"/>
      <c r="R59" s="181"/>
      <c r="S59" s="181"/>
      <c r="T59" s="25"/>
      <c r="U59" s="181"/>
      <c r="V59" s="181"/>
      <c r="W59" s="180"/>
      <c r="X59" s="181" t="str">
        <f>IF(W59="","",DATEDIF(W59,'様式 A-1'!$G$2,"Y"))</f>
        <v/>
      </c>
      <c r="Y59" s="181" t="str">
        <f t="shared" si="4"/>
        <v/>
      </c>
      <c r="Z59" s="181" t="str">
        <f>IF(W59="","",DATEDIF(W59,$BJ$156,"Y"))</f>
        <v/>
      </c>
      <c r="AA59" s="25"/>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70"/>
      <c r="AZ59" s="70">
        <f>COUNT(AB59:AX59)</f>
        <v>0</v>
      </c>
      <c r="BA59" s="54">
        <f t="shared" si="1"/>
        <v>0</v>
      </c>
      <c r="BB59" s="54">
        <f t="shared" si="7"/>
        <v>0</v>
      </c>
    </row>
    <row r="60" spans="1:54" ht="24" customHeight="1">
      <c r="A60" s="19" t="str">
        <f>IF('様式 A-1'!$AL$1="","",'様式 A-1'!$AL$1)</f>
        <v/>
      </c>
      <c r="B60" s="52"/>
      <c r="C60" s="53" t="str">
        <f t="shared" si="5"/>
        <v/>
      </c>
      <c r="D60" s="53" t="str">
        <f t="shared" si="6"/>
        <v/>
      </c>
      <c r="E60" s="24">
        <f>'様式 A-1'!$D$7</f>
        <v>0</v>
      </c>
      <c r="F60" s="24" t="e">
        <f>'様式 WA-1（集計作業用）'!$D$6</f>
        <v>#N/A</v>
      </c>
      <c r="G60" s="24"/>
      <c r="H60" s="19"/>
      <c r="I60" s="52" t="s">
        <v>226</v>
      </c>
      <c r="J60" s="35"/>
      <c r="K60" s="36"/>
      <c r="L60" s="35"/>
      <c r="M60" s="36"/>
      <c r="N60" s="19" t="s">
        <v>36</v>
      </c>
      <c r="O60" s="255"/>
      <c r="P60" s="199"/>
      <c r="Q60" s="181"/>
      <c r="R60" s="181"/>
      <c r="S60" s="181"/>
      <c r="T60" s="25"/>
      <c r="U60" s="181"/>
      <c r="V60" s="181"/>
      <c r="W60" s="180"/>
      <c r="X60" s="181" t="str">
        <f>IF(W60="","",DATEDIF(W60,'様式 A-1'!$G$2,"Y"))</f>
        <v/>
      </c>
      <c r="Y60" s="181" t="str">
        <f t="shared" si="4"/>
        <v/>
      </c>
      <c r="Z60" s="181" t="str">
        <f>IF(W60="","",DATEDIF(W60,$BJ$156,"Y"))</f>
        <v/>
      </c>
      <c r="AA60" s="25"/>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70"/>
      <c r="AZ60" s="70">
        <f>COUNT(AB60:AX60)</f>
        <v>0</v>
      </c>
      <c r="BA60" s="54">
        <f t="shared" si="1"/>
        <v>0</v>
      </c>
      <c r="BB60" s="54">
        <f t="shared" si="7"/>
        <v>0</v>
      </c>
    </row>
    <row r="61" spans="1:54" ht="24" customHeight="1">
      <c r="A61" s="19" t="str">
        <f>IF('様式 A-1'!$AL$1="","",'様式 A-1'!$AL$1)</f>
        <v/>
      </c>
      <c r="B61" s="52"/>
      <c r="C61" s="53" t="str">
        <f t="shared" si="5"/>
        <v/>
      </c>
      <c r="D61" s="53" t="str">
        <f t="shared" si="6"/>
        <v/>
      </c>
      <c r="E61" s="24">
        <f>'様式 A-1'!$D$7</f>
        <v>0</v>
      </c>
      <c r="F61" s="24" t="e">
        <f>'様式 WA-1（集計作業用）'!$D$6</f>
        <v>#N/A</v>
      </c>
      <c r="G61" s="24"/>
      <c r="H61" s="19"/>
      <c r="I61" s="52" t="s">
        <v>227</v>
      </c>
      <c r="J61" s="35"/>
      <c r="K61" s="36"/>
      <c r="L61" s="35"/>
      <c r="M61" s="36"/>
      <c r="N61" s="19" t="s">
        <v>36</v>
      </c>
      <c r="O61" s="255"/>
      <c r="P61" s="199"/>
      <c r="Q61" s="181"/>
      <c r="R61" s="181"/>
      <c r="S61" s="181"/>
      <c r="T61" s="25"/>
      <c r="U61" s="181"/>
      <c r="V61" s="181"/>
      <c r="W61" s="180"/>
      <c r="X61" s="181" t="str">
        <f>IF(W61="","",DATEDIF(W61,'様式 A-1'!$G$2,"Y"))</f>
        <v/>
      </c>
      <c r="Y61" s="181" t="str">
        <f t="shared" si="4"/>
        <v/>
      </c>
      <c r="Z61" s="181" t="str">
        <f>IF(W61="","",DATEDIF(W61,$BJ$156,"Y"))</f>
        <v/>
      </c>
      <c r="AA61" s="25"/>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70"/>
      <c r="AZ61" s="70">
        <f>COUNT(AB61:AX61)</f>
        <v>0</v>
      </c>
      <c r="BA61" s="54">
        <f t="shared" si="1"/>
        <v>0</v>
      </c>
      <c r="BB61" s="54">
        <f t="shared" si="7"/>
        <v>0</v>
      </c>
    </row>
    <row r="62" spans="1:54" ht="24" customHeight="1">
      <c r="A62" s="19" t="str">
        <f>IF('様式 A-1'!$AL$1="","",'様式 A-1'!$AL$1)</f>
        <v/>
      </c>
      <c r="B62" s="52"/>
      <c r="C62" s="53" t="str">
        <f t="shared" si="5"/>
        <v/>
      </c>
      <c r="D62" s="53" t="str">
        <f t="shared" si="6"/>
        <v/>
      </c>
      <c r="E62" s="24">
        <f>'様式 A-1'!$D$7</f>
        <v>0</v>
      </c>
      <c r="F62" s="24" t="e">
        <f>'様式 WA-1（集計作業用）'!$D$6</f>
        <v>#N/A</v>
      </c>
      <c r="G62" s="24"/>
      <c r="H62" s="19"/>
      <c r="I62" s="52" t="s">
        <v>228</v>
      </c>
      <c r="J62" s="35"/>
      <c r="K62" s="36"/>
      <c r="L62" s="35"/>
      <c r="M62" s="36"/>
      <c r="N62" s="19" t="s">
        <v>36</v>
      </c>
      <c r="O62" s="255"/>
      <c r="P62" s="199"/>
      <c r="Q62" s="181"/>
      <c r="R62" s="181"/>
      <c r="S62" s="181"/>
      <c r="T62" s="25"/>
      <c r="U62" s="181"/>
      <c r="V62" s="181"/>
      <c r="W62" s="180"/>
      <c r="X62" s="181" t="str">
        <f>IF(W62="","",DATEDIF(W62,'様式 A-1'!$G$2,"Y"))</f>
        <v/>
      </c>
      <c r="Y62" s="181" t="str">
        <f t="shared" si="4"/>
        <v/>
      </c>
      <c r="Z62" s="181" t="str">
        <f>IF(W62="","",DATEDIF(W62,$BJ$156,"Y"))</f>
        <v/>
      </c>
      <c r="AA62" s="25"/>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70"/>
      <c r="AZ62" s="70">
        <f>COUNT(AB62:AX62)</f>
        <v>0</v>
      </c>
      <c r="BA62" s="54">
        <f t="shared" si="1"/>
        <v>0</v>
      </c>
      <c r="BB62" s="54">
        <f t="shared" si="7"/>
        <v>0</v>
      </c>
    </row>
    <row r="63" spans="1:54" ht="24" customHeight="1">
      <c r="A63" s="19" t="str">
        <f>IF('様式 A-1'!$AL$1="","",'様式 A-1'!$AL$1)</f>
        <v/>
      </c>
      <c r="B63" s="52"/>
      <c r="C63" s="53" t="str">
        <f t="shared" si="5"/>
        <v/>
      </c>
      <c r="D63" s="53" t="str">
        <f t="shared" si="6"/>
        <v/>
      </c>
      <c r="E63" s="24">
        <f>'様式 A-1'!$D$7</f>
        <v>0</v>
      </c>
      <c r="F63" s="24" t="e">
        <f>'様式 WA-1（集計作業用）'!$D$6</f>
        <v>#N/A</v>
      </c>
      <c r="G63" s="24"/>
      <c r="H63" s="19"/>
      <c r="I63" s="52" t="s">
        <v>229</v>
      </c>
      <c r="J63" s="35"/>
      <c r="K63" s="36"/>
      <c r="L63" s="35"/>
      <c r="M63" s="36"/>
      <c r="N63" s="19" t="s">
        <v>36</v>
      </c>
      <c r="O63" s="255"/>
      <c r="P63" s="199"/>
      <c r="Q63" s="181"/>
      <c r="R63" s="181"/>
      <c r="S63" s="181"/>
      <c r="T63" s="25"/>
      <c r="U63" s="181"/>
      <c r="V63" s="181"/>
      <c r="W63" s="180"/>
      <c r="X63" s="181" t="str">
        <f>IF(W63="","",DATEDIF(W63,'様式 A-1'!$G$2,"Y"))</f>
        <v/>
      </c>
      <c r="Y63" s="181" t="str">
        <f t="shared" si="4"/>
        <v/>
      </c>
      <c r="Z63" s="181" t="str">
        <f>IF(W63="","",DATEDIF(W63,$BJ$156,"Y"))</f>
        <v/>
      </c>
      <c r="AA63" s="25"/>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70"/>
      <c r="AZ63" s="70">
        <f>COUNT(AB63:AX63)</f>
        <v>0</v>
      </c>
      <c r="BA63" s="54">
        <f t="shared" si="1"/>
        <v>0</v>
      </c>
      <c r="BB63" s="54">
        <f t="shared" si="7"/>
        <v>0</v>
      </c>
    </row>
    <row r="64" spans="1:54" ht="24" customHeight="1">
      <c r="A64" s="19" t="str">
        <f>IF('様式 A-1'!$AL$1="","",'様式 A-1'!$AL$1)</f>
        <v/>
      </c>
      <c r="B64" s="52"/>
      <c r="C64" s="53" t="str">
        <f t="shared" si="5"/>
        <v/>
      </c>
      <c r="D64" s="53" t="str">
        <f t="shared" si="6"/>
        <v/>
      </c>
      <c r="E64" s="24">
        <f>'様式 A-1'!$D$7</f>
        <v>0</v>
      </c>
      <c r="F64" s="24" t="e">
        <f>'様式 WA-1（集計作業用）'!$D$6</f>
        <v>#N/A</v>
      </c>
      <c r="G64" s="24"/>
      <c r="H64" s="19"/>
      <c r="I64" s="52" t="s">
        <v>230</v>
      </c>
      <c r="J64" s="35"/>
      <c r="K64" s="36"/>
      <c r="L64" s="35"/>
      <c r="M64" s="36"/>
      <c r="N64" s="19" t="s">
        <v>36</v>
      </c>
      <c r="O64" s="255"/>
      <c r="P64" s="199"/>
      <c r="Q64" s="181"/>
      <c r="R64" s="181"/>
      <c r="S64" s="181"/>
      <c r="T64" s="25"/>
      <c r="U64" s="181"/>
      <c r="V64" s="181"/>
      <c r="W64" s="180"/>
      <c r="X64" s="181" t="str">
        <f>IF(W64="","",DATEDIF(W64,'様式 A-1'!$G$2,"Y"))</f>
        <v/>
      </c>
      <c r="Y64" s="181" t="str">
        <f t="shared" si="4"/>
        <v/>
      </c>
      <c r="Z64" s="181" t="str">
        <f>IF(W64="","",DATEDIF(W64,$BJ$156,"Y"))</f>
        <v/>
      </c>
      <c r="AA64" s="25"/>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70"/>
      <c r="AZ64" s="70">
        <f>COUNT(AB64:AX64)</f>
        <v>0</v>
      </c>
      <c r="BA64" s="54">
        <f t="shared" si="1"/>
        <v>0</v>
      </c>
      <c r="BB64" s="54">
        <f t="shared" si="7"/>
        <v>0</v>
      </c>
    </row>
    <row r="65" spans="1:54" ht="24" customHeight="1">
      <c r="A65" s="19" t="str">
        <f>IF('様式 A-1'!$AL$1="","",'様式 A-1'!$AL$1)</f>
        <v/>
      </c>
      <c r="B65" s="52"/>
      <c r="C65" s="53" t="str">
        <f t="shared" si="5"/>
        <v/>
      </c>
      <c r="D65" s="53" t="str">
        <f t="shared" si="6"/>
        <v/>
      </c>
      <c r="E65" s="24">
        <f>'様式 A-1'!$D$7</f>
        <v>0</v>
      </c>
      <c r="F65" s="24" t="e">
        <f>'様式 WA-1（集計作業用）'!$D$6</f>
        <v>#N/A</v>
      </c>
      <c r="G65" s="24"/>
      <c r="H65" s="19"/>
      <c r="I65" s="52" t="s">
        <v>231</v>
      </c>
      <c r="J65" s="35"/>
      <c r="K65" s="36"/>
      <c r="L65" s="35"/>
      <c r="M65" s="36"/>
      <c r="N65" s="19" t="s">
        <v>36</v>
      </c>
      <c r="O65" s="255"/>
      <c r="P65" s="199"/>
      <c r="Q65" s="181"/>
      <c r="R65" s="181"/>
      <c r="S65" s="181"/>
      <c r="T65" s="25"/>
      <c r="U65" s="181"/>
      <c r="V65" s="181"/>
      <c r="W65" s="180"/>
      <c r="X65" s="181" t="str">
        <f>IF(W65="","",DATEDIF(W65,'様式 A-1'!$G$2,"Y"))</f>
        <v/>
      </c>
      <c r="Y65" s="181" t="str">
        <f t="shared" si="4"/>
        <v/>
      </c>
      <c r="Z65" s="181" t="str">
        <f>IF(W65="","",DATEDIF(W65,$BJ$156,"Y"))</f>
        <v/>
      </c>
      <c r="AA65" s="25"/>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70"/>
      <c r="AZ65" s="70">
        <f>COUNT(AB65:AX65)</f>
        <v>0</v>
      </c>
      <c r="BA65" s="54">
        <f t="shared" si="1"/>
        <v>0</v>
      </c>
      <c r="BB65" s="54">
        <f t="shared" si="7"/>
        <v>0</v>
      </c>
    </row>
    <row r="66" spans="1:54" ht="24" customHeight="1">
      <c r="A66" s="19" t="str">
        <f>IF('様式 A-1'!$AL$1="","",'様式 A-1'!$AL$1)</f>
        <v/>
      </c>
      <c r="B66" s="52"/>
      <c r="C66" s="53" t="str">
        <f t="shared" si="5"/>
        <v/>
      </c>
      <c r="D66" s="53" t="str">
        <f t="shared" si="6"/>
        <v/>
      </c>
      <c r="E66" s="24">
        <f>'様式 A-1'!$D$7</f>
        <v>0</v>
      </c>
      <c r="F66" s="24" t="e">
        <f>'様式 WA-1（集計作業用）'!$D$6</f>
        <v>#N/A</v>
      </c>
      <c r="G66" s="24"/>
      <c r="H66" s="19"/>
      <c r="I66" s="52" t="s">
        <v>232</v>
      </c>
      <c r="J66" s="35"/>
      <c r="K66" s="36"/>
      <c r="L66" s="35"/>
      <c r="M66" s="36"/>
      <c r="N66" s="19" t="s">
        <v>36</v>
      </c>
      <c r="O66" s="255"/>
      <c r="P66" s="199"/>
      <c r="Q66" s="181"/>
      <c r="R66" s="181"/>
      <c r="S66" s="181"/>
      <c r="T66" s="25"/>
      <c r="U66" s="181"/>
      <c r="V66" s="181"/>
      <c r="W66" s="180"/>
      <c r="X66" s="181" t="str">
        <f>IF(W66="","",DATEDIF(W66,'様式 A-1'!$G$2,"Y"))</f>
        <v/>
      </c>
      <c r="Y66" s="181" t="str">
        <f t="shared" si="4"/>
        <v/>
      </c>
      <c r="Z66" s="181" t="str">
        <f>IF(W66="","",DATEDIF(W66,$BJ$156,"Y"))</f>
        <v/>
      </c>
      <c r="AA66" s="25"/>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70"/>
      <c r="AZ66" s="70">
        <f>COUNT(AB66:AX66)</f>
        <v>0</v>
      </c>
      <c r="BA66" s="54">
        <f t="shared" si="1"/>
        <v>0</v>
      </c>
      <c r="BB66" s="54">
        <f t="shared" si="7"/>
        <v>0</v>
      </c>
    </row>
    <row r="67" spans="1:54" ht="24" customHeight="1">
      <c r="A67" s="19" t="str">
        <f>IF('様式 A-1'!$AL$1="","",'様式 A-1'!$AL$1)</f>
        <v/>
      </c>
      <c r="B67" s="52"/>
      <c r="C67" s="53" t="str">
        <f t="shared" si="5"/>
        <v/>
      </c>
      <c r="D67" s="53" t="str">
        <f t="shared" si="6"/>
        <v/>
      </c>
      <c r="E67" s="24">
        <f>'様式 A-1'!$D$7</f>
        <v>0</v>
      </c>
      <c r="F67" s="24" t="e">
        <f>'様式 WA-1（集計作業用）'!$D$6</f>
        <v>#N/A</v>
      </c>
      <c r="G67" s="24"/>
      <c r="H67" s="19"/>
      <c r="I67" s="52" t="s">
        <v>233</v>
      </c>
      <c r="J67" s="35"/>
      <c r="K67" s="36"/>
      <c r="L67" s="35"/>
      <c r="M67" s="36"/>
      <c r="N67" s="19" t="s">
        <v>36</v>
      </c>
      <c r="O67" s="255"/>
      <c r="P67" s="199"/>
      <c r="Q67" s="181"/>
      <c r="R67" s="181"/>
      <c r="S67" s="181"/>
      <c r="T67" s="25"/>
      <c r="U67" s="181"/>
      <c r="V67" s="181"/>
      <c r="W67" s="180"/>
      <c r="X67" s="181" t="str">
        <f>IF(W67="","",DATEDIF(W67,'様式 A-1'!$G$2,"Y"))</f>
        <v/>
      </c>
      <c r="Y67" s="181" t="str">
        <f t="shared" si="4"/>
        <v/>
      </c>
      <c r="Z67" s="181" t="str">
        <f>IF(W67="","",DATEDIF(W67,$BJ$156,"Y"))</f>
        <v/>
      </c>
      <c r="AA67" s="25"/>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70"/>
      <c r="AZ67" s="70">
        <f>COUNT(AB67:AX67)</f>
        <v>0</v>
      </c>
      <c r="BA67" s="54">
        <f t="shared" si="1"/>
        <v>0</v>
      </c>
      <c r="BB67" s="54">
        <f t="shared" si="7"/>
        <v>0</v>
      </c>
    </row>
    <row r="68" spans="1:54" ht="24" customHeight="1">
      <c r="A68" s="19" t="str">
        <f>IF('様式 A-1'!$AL$1="","",'様式 A-1'!$AL$1)</f>
        <v/>
      </c>
      <c r="B68" s="52"/>
      <c r="C68" s="53" t="str">
        <f t="shared" si="5"/>
        <v/>
      </c>
      <c r="D68" s="53" t="str">
        <f t="shared" si="6"/>
        <v/>
      </c>
      <c r="E68" s="24">
        <f>'様式 A-1'!$D$7</f>
        <v>0</v>
      </c>
      <c r="F68" s="24" t="e">
        <f>'様式 WA-1（集計作業用）'!$D$6</f>
        <v>#N/A</v>
      </c>
      <c r="G68" s="24"/>
      <c r="H68" s="19"/>
      <c r="I68" s="52" t="s">
        <v>234</v>
      </c>
      <c r="J68" s="35"/>
      <c r="K68" s="36"/>
      <c r="L68" s="35"/>
      <c r="M68" s="36"/>
      <c r="N68" s="19" t="s">
        <v>36</v>
      </c>
      <c r="O68" s="255"/>
      <c r="P68" s="199"/>
      <c r="Q68" s="181"/>
      <c r="R68" s="181"/>
      <c r="S68" s="181"/>
      <c r="T68" s="25"/>
      <c r="U68" s="181"/>
      <c r="V68" s="181"/>
      <c r="W68" s="180"/>
      <c r="X68" s="181" t="str">
        <f>IF(W68="","",DATEDIF(W68,'様式 A-1'!$G$2,"Y"))</f>
        <v/>
      </c>
      <c r="Y68" s="181" t="str">
        <f t="shared" si="4"/>
        <v/>
      </c>
      <c r="Z68" s="181" t="str">
        <f>IF(W68="","",DATEDIF(W68,$BJ$156,"Y"))</f>
        <v/>
      </c>
      <c r="AA68" s="25"/>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70"/>
      <c r="AZ68" s="70">
        <f>COUNT(AB68:AX68)</f>
        <v>0</v>
      </c>
      <c r="BA68" s="54">
        <f t="shared" si="1"/>
        <v>0</v>
      </c>
      <c r="BB68" s="54">
        <f t="shared" si="7"/>
        <v>0</v>
      </c>
    </row>
    <row r="69" spans="1:54" ht="24" customHeight="1">
      <c r="A69" s="19" t="str">
        <f>IF('様式 A-1'!$AL$1="","",'様式 A-1'!$AL$1)</f>
        <v/>
      </c>
      <c r="B69" s="52"/>
      <c r="C69" s="53" t="str">
        <f t="shared" si="5"/>
        <v/>
      </c>
      <c r="D69" s="53" t="str">
        <f t="shared" si="6"/>
        <v/>
      </c>
      <c r="E69" s="24">
        <f>'様式 A-1'!$D$7</f>
        <v>0</v>
      </c>
      <c r="F69" s="24" t="e">
        <f>'様式 WA-1（集計作業用）'!$D$6</f>
        <v>#N/A</v>
      </c>
      <c r="G69" s="24"/>
      <c r="H69" s="19"/>
      <c r="I69" s="52" t="s">
        <v>235</v>
      </c>
      <c r="J69" s="35"/>
      <c r="K69" s="36"/>
      <c r="L69" s="35"/>
      <c r="M69" s="36"/>
      <c r="N69" s="19" t="s">
        <v>36</v>
      </c>
      <c r="O69" s="255"/>
      <c r="P69" s="199"/>
      <c r="Q69" s="181"/>
      <c r="R69" s="181"/>
      <c r="S69" s="181"/>
      <c r="T69" s="25"/>
      <c r="U69" s="181"/>
      <c r="V69" s="181"/>
      <c r="W69" s="180"/>
      <c r="X69" s="181" t="str">
        <f>IF(W69="","",DATEDIF(W69,'様式 A-1'!$G$2,"Y"))</f>
        <v/>
      </c>
      <c r="Y69" s="181" t="str">
        <f t="shared" si="4"/>
        <v/>
      </c>
      <c r="Z69" s="181" t="str">
        <f>IF(W69="","",DATEDIF(W69,$BJ$156,"Y"))</f>
        <v/>
      </c>
      <c r="AA69" s="25"/>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70"/>
      <c r="AZ69" s="70">
        <f>COUNT(AB69:AX69)</f>
        <v>0</v>
      </c>
      <c r="BA69" s="54">
        <f t="shared" si="1"/>
        <v>0</v>
      </c>
      <c r="BB69" s="54">
        <f t="shared" si="7"/>
        <v>0</v>
      </c>
    </row>
    <row r="70" spans="1:54" ht="24" customHeight="1">
      <c r="A70" s="19" t="str">
        <f>IF('様式 A-1'!$AL$1="","",'様式 A-1'!$AL$1)</f>
        <v/>
      </c>
      <c r="B70" s="52"/>
      <c r="C70" s="53" t="str">
        <f t="shared" si="5"/>
        <v/>
      </c>
      <c r="D70" s="53" t="str">
        <f t="shared" si="6"/>
        <v/>
      </c>
      <c r="E70" s="24">
        <f>'様式 A-1'!$D$7</f>
        <v>0</v>
      </c>
      <c r="F70" s="24" t="e">
        <f>'様式 WA-1（集計作業用）'!$D$6</f>
        <v>#N/A</v>
      </c>
      <c r="G70" s="24"/>
      <c r="H70" s="19"/>
      <c r="I70" s="52" t="s">
        <v>236</v>
      </c>
      <c r="J70" s="35"/>
      <c r="K70" s="36"/>
      <c r="L70" s="35"/>
      <c r="M70" s="36"/>
      <c r="N70" s="19" t="s">
        <v>36</v>
      </c>
      <c r="O70" s="255"/>
      <c r="P70" s="199"/>
      <c r="Q70" s="181"/>
      <c r="R70" s="181"/>
      <c r="S70" s="181"/>
      <c r="T70" s="25"/>
      <c r="U70" s="181"/>
      <c r="V70" s="181"/>
      <c r="W70" s="180"/>
      <c r="X70" s="181" t="str">
        <f>IF(W70="","",DATEDIF(W70,'様式 A-1'!$G$2,"Y"))</f>
        <v/>
      </c>
      <c r="Y70" s="181" t="str">
        <f t="shared" si="4"/>
        <v/>
      </c>
      <c r="Z70" s="181" t="str">
        <f>IF(W70="","",DATEDIF(W70,$BJ$156,"Y"))</f>
        <v/>
      </c>
      <c r="AA70" s="25"/>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70"/>
      <c r="AZ70" s="70">
        <f>COUNT(AB70:AX70)</f>
        <v>0</v>
      </c>
      <c r="BA70" s="54">
        <f t="shared" si="1"/>
        <v>0</v>
      </c>
      <c r="BB70" s="54">
        <f t="shared" si="7"/>
        <v>0</v>
      </c>
    </row>
    <row r="71" spans="1:54" ht="24" customHeight="1">
      <c r="A71" s="19" t="str">
        <f>IF('様式 A-1'!$AL$1="","",'様式 A-1'!$AL$1)</f>
        <v/>
      </c>
      <c r="B71" s="52"/>
      <c r="C71" s="53" t="str">
        <f t="shared" si="5"/>
        <v/>
      </c>
      <c r="D71" s="53" t="str">
        <f t="shared" si="6"/>
        <v/>
      </c>
      <c r="E71" s="24">
        <f>'様式 A-1'!$D$7</f>
        <v>0</v>
      </c>
      <c r="F71" s="24" t="e">
        <f>'様式 WA-1（集計作業用）'!$D$6</f>
        <v>#N/A</v>
      </c>
      <c r="G71" s="24"/>
      <c r="H71" s="19"/>
      <c r="I71" s="52" t="s">
        <v>237</v>
      </c>
      <c r="J71" s="35"/>
      <c r="K71" s="36"/>
      <c r="L71" s="35"/>
      <c r="M71" s="36"/>
      <c r="N71" s="19" t="s">
        <v>36</v>
      </c>
      <c r="O71" s="255"/>
      <c r="P71" s="199"/>
      <c r="Q71" s="181"/>
      <c r="R71" s="181"/>
      <c r="S71" s="181"/>
      <c r="T71" s="25"/>
      <c r="U71" s="181"/>
      <c r="V71" s="181"/>
      <c r="W71" s="180"/>
      <c r="X71" s="181" t="str">
        <f>IF(W71="","",DATEDIF(W71,'様式 A-1'!$G$2,"Y"))</f>
        <v/>
      </c>
      <c r="Y71" s="181" t="str">
        <f t="shared" si="4"/>
        <v/>
      </c>
      <c r="Z71" s="181" t="str">
        <f>IF(W71="","",DATEDIF(W71,$BJ$156,"Y"))</f>
        <v/>
      </c>
      <c r="AA71" s="25"/>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70"/>
      <c r="AZ71" s="70">
        <f>COUNT(AB71:AX71)</f>
        <v>0</v>
      </c>
      <c r="BA71" s="54">
        <f t="shared" si="1"/>
        <v>0</v>
      </c>
      <c r="BB71" s="54">
        <f t="shared" si="7"/>
        <v>0</v>
      </c>
    </row>
    <row r="72" spans="1:54" ht="24" customHeight="1">
      <c r="A72" s="19" t="str">
        <f>IF('様式 A-1'!$AL$1="","",'様式 A-1'!$AL$1)</f>
        <v/>
      </c>
      <c r="B72" s="52"/>
      <c r="C72" s="53" t="str">
        <f t="shared" si="5"/>
        <v/>
      </c>
      <c r="D72" s="53" t="str">
        <f t="shared" si="6"/>
        <v/>
      </c>
      <c r="E72" s="24">
        <f>'様式 A-1'!$D$7</f>
        <v>0</v>
      </c>
      <c r="F72" s="24" t="e">
        <f>'様式 WA-1（集計作業用）'!$D$6</f>
        <v>#N/A</v>
      </c>
      <c r="G72" s="24"/>
      <c r="H72" s="19"/>
      <c r="I72" s="52" t="s">
        <v>238</v>
      </c>
      <c r="J72" s="35"/>
      <c r="K72" s="36"/>
      <c r="L72" s="35"/>
      <c r="M72" s="36"/>
      <c r="N72" s="19" t="s">
        <v>36</v>
      </c>
      <c r="O72" s="255"/>
      <c r="P72" s="199"/>
      <c r="Q72" s="181"/>
      <c r="R72" s="181"/>
      <c r="S72" s="181"/>
      <c r="T72" s="25"/>
      <c r="U72" s="181"/>
      <c r="V72" s="181"/>
      <c r="W72" s="180"/>
      <c r="X72" s="181" t="str">
        <f>IF(W72="","",DATEDIF(W72,'様式 A-1'!$G$2,"Y"))</f>
        <v/>
      </c>
      <c r="Y72" s="181" t="str">
        <f t="shared" si="4"/>
        <v/>
      </c>
      <c r="Z72" s="181" t="str">
        <f>IF(W72="","",DATEDIF(W72,$BJ$156,"Y"))</f>
        <v/>
      </c>
      <c r="AA72" s="25"/>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70"/>
      <c r="AZ72" s="70">
        <f>COUNT(AB72:AX72)</f>
        <v>0</v>
      </c>
      <c r="BA72" s="54">
        <f t="shared" si="1"/>
        <v>0</v>
      </c>
      <c r="BB72" s="54">
        <f t="shared" si="7"/>
        <v>0</v>
      </c>
    </row>
    <row r="73" spans="1:54" ht="24" customHeight="1">
      <c r="A73" s="19" t="str">
        <f>IF('様式 A-1'!$AL$1="","",'様式 A-1'!$AL$1)</f>
        <v/>
      </c>
      <c r="B73" s="52"/>
      <c r="C73" s="53" t="str">
        <f t="shared" si="5"/>
        <v/>
      </c>
      <c r="D73" s="53" t="str">
        <f t="shared" si="6"/>
        <v/>
      </c>
      <c r="E73" s="24">
        <f>'様式 A-1'!$D$7</f>
        <v>0</v>
      </c>
      <c r="F73" s="24" t="e">
        <f>'様式 WA-1（集計作業用）'!$D$6</f>
        <v>#N/A</v>
      </c>
      <c r="G73" s="24"/>
      <c r="H73" s="19"/>
      <c r="I73" s="52" t="s">
        <v>239</v>
      </c>
      <c r="J73" s="35"/>
      <c r="K73" s="36"/>
      <c r="L73" s="35"/>
      <c r="M73" s="36"/>
      <c r="N73" s="19" t="s">
        <v>36</v>
      </c>
      <c r="O73" s="255"/>
      <c r="P73" s="199"/>
      <c r="Q73" s="181"/>
      <c r="R73" s="181"/>
      <c r="S73" s="181"/>
      <c r="T73" s="25"/>
      <c r="U73" s="181"/>
      <c r="V73" s="181"/>
      <c r="W73" s="180"/>
      <c r="X73" s="181" t="str">
        <f>IF(W73="","",DATEDIF(W73,'様式 A-1'!$G$2,"Y"))</f>
        <v/>
      </c>
      <c r="Y73" s="181" t="str">
        <f t="shared" si="4"/>
        <v/>
      </c>
      <c r="Z73" s="181" t="str">
        <f>IF(W73="","",DATEDIF(W73,$BJ$156,"Y"))</f>
        <v/>
      </c>
      <c r="AA73" s="25"/>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70"/>
      <c r="AZ73" s="70">
        <f>COUNT(AB73:AX73)</f>
        <v>0</v>
      </c>
      <c r="BA73" s="54">
        <f t="shared" si="1"/>
        <v>0</v>
      </c>
      <c r="BB73" s="54">
        <f t="shared" si="7"/>
        <v>0</v>
      </c>
    </row>
    <row r="74" spans="1:54" ht="24" customHeight="1">
      <c r="A74" s="19" t="str">
        <f>IF('様式 A-1'!$AL$1="","",'様式 A-1'!$AL$1)</f>
        <v/>
      </c>
      <c r="B74" s="52"/>
      <c r="C74" s="53" t="str">
        <f t="shared" si="5"/>
        <v/>
      </c>
      <c r="D74" s="53" t="str">
        <f t="shared" si="6"/>
        <v/>
      </c>
      <c r="E74" s="24">
        <f>'様式 A-1'!$D$7</f>
        <v>0</v>
      </c>
      <c r="F74" s="24" t="e">
        <f>'様式 WA-1（集計作業用）'!$D$6</f>
        <v>#N/A</v>
      </c>
      <c r="G74" s="24"/>
      <c r="H74" s="19"/>
      <c r="I74" s="52" t="s">
        <v>240</v>
      </c>
      <c r="J74" s="35"/>
      <c r="K74" s="36"/>
      <c r="L74" s="35"/>
      <c r="M74" s="36"/>
      <c r="N74" s="19" t="s">
        <v>36</v>
      </c>
      <c r="O74" s="255"/>
      <c r="P74" s="199"/>
      <c r="Q74" s="181"/>
      <c r="R74" s="181"/>
      <c r="S74" s="181"/>
      <c r="T74" s="25"/>
      <c r="U74" s="181"/>
      <c r="V74" s="181"/>
      <c r="W74" s="180"/>
      <c r="X74" s="181" t="str">
        <f>IF(W74="","",DATEDIF(W74,'様式 A-1'!$G$2,"Y"))</f>
        <v/>
      </c>
      <c r="Y74" s="181" t="str">
        <f t="shared" si="4"/>
        <v/>
      </c>
      <c r="Z74" s="181" t="str">
        <f>IF(W74="","",DATEDIF(W74,$BJ$156,"Y"))</f>
        <v/>
      </c>
      <c r="AA74" s="25"/>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70"/>
      <c r="AZ74" s="70">
        <f>COUNT(AB74:AX74)</f>
        <v>0</v>
      </c>
      <c r="BA74" s="54">
        <f t="shared" si="1"/>
        <v>0</v>
      </c>
      <c r="BB74" s="54">
        <f t="shared" si="7"/>
        <v>0</v>
      </c>
    </row>
    <row r="75" spans="1:54" ht="24" customHeight="1">
      <c r="A75" s="19" t="str">
        <f>IF('様式 A-1'!$AL$1="","",'様式 A-1'!$AL$1)</f>
        <v/>
      </c>
      <c r="B75" s="52"/>
      <c r="C75" s="53" t="str">
        <f t="shared" si="5"/>
        <v/>
      </c>
      <c r="D75" s="53" t="str">
        <f t="shared" si="6"/>
        <v/>
      </c>
      <c r="E75" s="24">
        <f>'様式 A-1'!$D$7</f>
        <v>0</v>
      </c>
      <c r="F75" s="24" t="e">
        <f>'様式 WA-1（集計作業用）'!$D$6</f>
        <v>#N/A</v>
      </c>
      <c r="G75" s="24"/>
      <c r="H75" s="19"/>
      <c r="I75" s="52" t="s">
        <v>241</v>
      </c>
      <c r="J75" s="35"/>
      <c r="K75" s="36"/>
      <c r="L75" s="35"/>
      <c r="M75" s="36"/>
      <c r="N75" s="19" t="s">
        <v>36</v>
      </c>
      <c r="O75" s="255"/>
      <c r="P75" s="199"/>
      <c r="Q75" s="181"/>
      <c r="R75" s="181"/>
      <c r="S75" s="181"/>
      <c r="T75" s="25"/>
      <c r="U75" s="181"/>
      <c r="V75" s="181"/>
      <c r="W75" s="180"/>
      <c r="X75" s="181" t="str">
        <f>IF(W75="","",DATEDIF(W75,'様式 A-1'!$G$2,"Y"))</f>
        <v/>
      </c>
      <c r="Y75" s="181" t="str">
        <f t="shared" ref="Y75:Y129" si="8">IF(W75="","",DATEDIF(W75,$BJ$157,"Y"))</f>
        <v/>
      </c>
      <c r="Z75" s="181" t="str">
        <f>IF(W75="","",DATEDIF(W75,$BJ$156,"Y"))</f>
        <v/>
      </c>
      <c r="AA75" s="25"/>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70"/>
      <c r="AZ75" s="70">
        <f>COUNT(AB75:AX75)</f>
        <v>0</v>
      </c>
      <c r="BA75" s="54">
        <f t="shared" si="1"/>
        <v>0</v>
      </c>
      <c r="BB75" s="54">
        <f t="shared" si="7"/>
        <v>0</v>
      </c>
    </row>
    <row r="76" spans="1:54" ht="24" customHeight="1">
      <c r="A76" s="19" t="str">
        <f>IF('様式 A-1'!$AL$1="","",'様式 A-1'!$AL$1)</f>
        <v/>
      </c>
      <c r="B76" s="52"/>
      <c r="C76" s="53" t="str">
        <f t="shared" si="5"/>
        <v/>
      </c>
      <c r="D76" s="53" t="str">
        <f t="shared" si="6"/>
        <v/>
      </c>
      <c r="E76" s="24">
        <f>'様式 A-1'!$D$7</f>
        <v>0</v>
      </c>
      <c r="F76" s="24" t="e">
        <f>'様式 WA-1（集計作業用）'!$D$6</f>
        <v>#N/A</v>
      </c>
      <c r="G76" s="24"/>
      <c r="H76" s="19"/>
      <c r="I76" s="52" t="s">
        <v>242</v>
      </c>
      <c r="J76" s="35"/>
      <c r="K76" s="36"/>
      <c r="L76" s="35"/>
      <c r="M76" s="36"/>
      <c r="N76" s="19" t="s">
        <v>36</v>
      </c>
      <c r="O76" s="255"/>
      <c r="P76" s="199"/>
      <c r="Q76" s="181"/>
      <c r="R76" s="181"/>
      <c r="S76" s="181"/>
      <c r="T76" s="25"/>
      <c r="U76" s="181"/>
      <c r="V76" s="181"/>
      <c r="W76" s="180"/>
      <c r="X76" s="181" t="str">
        <f>IF(W76="","",DATEDIF(W76,'様式 A-1'!$G$2,"Y"))</f>
        <v/>
      </c>
      <c r="Y76" s="181" t="str">
        <f t="shared" si="8"/>
        <v/>
      </c>
      <c r="Z76" s="181" t="str">
        <f>IF(W76="","",DATEDIF(W76,$BJ$156,"Y"))</f>
        <v/>
      </c>
      <c r="AA76" s="25"/>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70"/>
      <c r="AZ76" s="70">
        <f>COUNT(AB76:AX76)</f>
        <v>0</v>
      </c>
      <c r="BA76" s="54">
        <f t="shared" si="1"/>
        <v>0</v>
      </c>
      <c r="BB76" s="54">
        <f t="shared" si="7"/>
        <v>0</v>
      </c>
    </row>
    <row r="77" spans="1:54" ht="24" customHeight="1">
      <c r="A77" s="19" t="str">
        <f>IF('様式 A-1'!$AL$1="","",'様式 A-1'!$AL$1)</f>
        <v/>
      </c>
      <c r="B77" s="52"/>
      <c r="C77" s="53" t="str">
        <f t="shared" si="5"/>
        <v/>
      </c>
      <c r="D77" s="53" t="str">
        <f t="shared" si="6"/>
        <v/>
      </c>
      <c r="E77" s="24">
        <f>'様式 A-1'!$D$7</f>
        <v>0</v>
      </c>
      <c r="F77" s="24" t="e">
        <f>'様式 WA-1（集計作業用）'!$D$6</f>
        <v>#N/A</v>
      </c>
      <c r="G77" s="24"/>
      <c r="H77" s="19"/>
      <c r="I77" s="52" t="s">
        <v>243</v>
      </c>
      <c r="J77" s="35"/>
      <c r="K77" s="36"/>
      <c r="L77" s="35"/>
      <c r="M77" s="36"/>
      <c r="N77" s="19" t="s">
        <v>36</v>
      </c>
      <c r="O77" s="255"/>
      <c r="P77" s="199"/>
      <c r="Q77" s="181"/>
      <c r="R77" s="181"/>
      <c r="S77" s="181"/>
      <c r="T77" s="25"/>
      <c r="U77" s="181"/>
      <c r="V77" s="181"/>
      <c r="W77" s="180"/>
      <c r="X77" s="181" t="str">
        <f>IF(W77="","",DATEDIF(W77,'様式 A-1'!$G$2,"Y"))</f>
        <v/>
      </c>
      <c r="Y77" s="181" t="str">
        <f t="shared" si="8"/>
        <v/>
      </c>
      <c r="Z77" s="181" t="str">
        <f>IF(W77="","",DATEDIF(W77,$BJ$156,"Y"))</f>
        <v/>
      </c>
      <c r="AA77" s="25"/>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70"/>
      <c r="AZ77" s="70">
        <f>COUNT(AB77:AX77)</f>
        <v>0</v>
      </c>
      <c r="BA77" s="54">
        <f t="shared" si="1"/>
        <v>0</v>
      </c>
      <c r="BB77" s="54">
        <f t="shared" si="7"/>
        <v>0</v>
      </c>
    </row>
    <row r="78" spans="1:54" ht="24" customHeight="1">
      <c r="A78" s="19" t="str">
        <f>IF('様式 A-1'!$AL$1="","",'様式 A-1'!$AL$1)</f>
        <v/>
      </c>
      <c r="B78" s="52"/>
      <c r="C78" s="53" t="str">
        <f t="shared" si="5"/>
        <v/>
      </c>
      <c r="D78" s="53" t="str">
        <f t="shared" si="6"/>
        <v/>
      </c>
      <c r="E78" s="24">
        <f>'様式 A-1'!$D$7</f>
        <v>0</v>
      </c>
      <c r="F78" s="24" t="e">
        <f>'様式 WA-1（集計作業用）'!$D$6</f>
        <v>#N/A</v>
      </c>
      <c r="G78" s="24"/>
      <c r="H78" s="19"/>
      <c r="I78" s="52" t="s">
        <v>244</v>
      </c>
      <c r="J78" s="35"/>
      <c r="K78" s="36"/>
      <c r="L78" s="35"/>
      <c r="M78" s="36"/>
      <c r="N78" s="19" t="s">
        <v>36</v>
      </c>
      <c r="O78" s="255"/>
      <c r="P78" s="199"/>
      <c r="Q78" s="181"/>
      <c r="R78" s="181"/>
      <c r="S78" s="181"/>
      <c r="T78" s="25"/>
      <c r="U78" s="181"/>
      <c r="V78" s="181"/>
      <c r="W78" s="180"/>
      <c r="X78" s="181" t="str">
        <f>IF(W78="","",DATEDIF(W78,'様式 A-1'!$G$2,"Y"))</f>
        <v/>
      </c>
      <c r="Y78" s="181" t="str">
        <f t="shared" si="8"/>
        <v/>
      </c>
      <c r="Z78" s="181" t="str">
        <f>IF(W78="","",DATEDIF(W78,$BJ$156,"Y"))</f>
        <v/>
      </c>
      <c r="AA78" s="25"/>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70"/>
      <c r="AZ78" s="70">
        <f>COUNT(AB78:AX78)</f>
        <v>0</v>
      </c>
      <c r="BA78" s="54">
        <f t="shared" si="1"/>
        <v>0</v>
      </c>
      <c r="BB78" s="54">
        <f t="shared" si="7"/>
        <v>0</v>
      </c>
    </row>
    <row r="79" spans="1:54" ht="24" customHeight="1">
      <c r="A79" s="19" t="str">
        <f>IF('様式 A-1'!$AL$1="","",'様式 A-1'!$AL$1)</f>
        <v/>
      </c>
      <c r="B79" s="52"/>
      <c r="C79" s="53" t="str">
        <f t="shared" si="5"/>
        <v/>
      </c>
      <c r="D79" s="53" t="str">
        <f t="shared" si="6"/>
        <v/>
      </c>
      <c r="E79" s="24">
        <f>'様式 A-1'!$D$7</f>
        <v>0</v>
      </c>
      <c r="F79" s="24" t="e">
        <f>'様式 WA-1（集計作業用）'!$D$6</f>
        <v>#N/A</v>
      </c>
      <c r="G79" s="24"/>
      <c r="H79" s="19"/>
      <c r="I79" s="52" t="s">
        <v>245</v>
      </c>
      <c r="J79" s="35"/>
      <c r="K79" s="36"/>
      <c r="L79" s="35"/>
      <c r="M79" s="36"/>
      <c r="N79" s="19" t="s">
        <v>36</v>
      </c>
      <c r="O79" s="255"/>
      <c r="P79" s="199"/>
      <c r="Q79" s="181"/>
      <c r="R79" s="181"/>
      <c r="S79" s="181"/>
      <c r="T79" s="25"/>
      <c r="U79" s="181"/>
      <c r="V79" s="181"/>
      <c r="W79" s="180"/>
      <c r="X79" s="181" t="str">
        <f>IF(W79="","",DATEDIF(W79,'様式 A-1'!$G$2,"Y"))</f>
        <v/>
      </c>
      <c r="Y79" s="181" t="str">
        <f t="shared" si="8"/>
        <v/>
      </c>
      <c r="Z79" s="181" t="str">
        <f>IF(W79="","",DATEDIF(W79,$BJ$156,"Y"))</f>
        <v/>
      </c>
      <c r="AA79" s="25"/>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70"/>
      <c r="AZ79" s="70">
        <f>COUNT(AB79:AX79)</f>
        <v>0</v>
      </c>
      <c r="BA79" s="54">
        <f t="shared" si="1"/>
        <v>0</v>
      </c>
      <c r="BB79" s="54">
        <f t="shared" si="7"/>
        <v>0</v>
      </c>
    </row>
    <row r="80" spans="1:54" ht="24" customHeight="1">
      <c r="A80" s="19" t="str">
        <f>IF('様式 A-1'!$AL$1="","",'様式 A-1'!$AL$1)</f>
        <v/>
      </c>
      <c r="B80" s="52"/>
      <c r="C80" s="53" t="str">
        <f t="shared" si="5"/>
        <v/>
      </c>
      <c r="D80" s="53" t="str">
        <f t="shared" si="6"/>
        <v/>
      </c>
      <c r="E80" s="24">
        <f>'様式 A-1'!$D$7</f>
        <v>0</v>
      </c>
      <c r="F80" s="24" t="e">
        <f>'様式 WA-1（集計作業用）'!$D$6</f>
        <v>#N/A</v>
      </c>
      <c r="G80" s="24"/>
      <c r="H80" s="19"/>
      <c r="I80" s="52" t="s">
        <v>246</v>
      </c>
      <c r="J80" s="35"/>
      <c r="K80" s="36"/>
      <c r="L80" s="35"/>
      <c r="M80" s="36"/>
      <c r="N80" s="19" t="s">
        <v>36</v>
      </c>
      <c r="O80" s="255"/>
      <c r="P80" s="199"/>
      <c r="Q80" s="181"/>
      <c r="R80" s="181"/>
      <c r="S80" s="181"/>
      <c r="T80" s="25"/>
      <c r="U80" s="181"/>
      <c r="V80" s="181"/>
      <c r="W80" s="180"/>
      <c r="X80" s="181" t="str">
        <f>IF(W80="","",DATEDIF(W80,'様式 A-1'!$G$2,"Y"))</f>
        <v/>
      </c>
      <c r="Y80" s="181" t="str">
        <f t="shared" si="8"/>
        <v/>
      </c>
      <c r="Z80" s="181" t="str">
        <f>IF(W80="","",DATEDIF(W80,$BJ$156,"Y"))</f>
        <v/>
      </c>
      <c r="AA80" s="25"/>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70"/>
      <c r="AZ80" s="70">
        <f>COUNT(AB80:AX80)</f>
        <v>0</v>
      </c>
      <c r="BA80" s="54">
        <f t="shared" si="1"/>
        <v>0</v>
      </c>
      <c r="BB80" s="54">
        <f t="shared" si="7"/>
        <v>0</v>
      </c>
    </row>
    <row r="81" spans="1:54" ht="24" customHeight="1">
      <c r="A81" s="19" t="str">
        <f>IF('様式 A-1'!$AL$1="","",'様式 A-1'!$AL$1)</f>
        <v/>
      </c>
      <c r="B81" s="52"/>
      <c r="C81" s="53" t="str">
        <f t="shared" si="5"/>
        <v/>
      </c>
      <c r="D81" s="53" t="str">
        <f t="shared" si="6"/>
        <v/>
      </c>
      <c r="E81" s="24">
        <f>'様式 A-1'!$D$7</f>
        <v>0</v>
      </c>
      <c r="F81" s="24" t="e">
        <f>'様式 WA-1（集計作業用）'!$D$6</f>
        <v>#N/A</v>
      </c>
      <c r="G81" s="24"/>
      <c r="H81" s="19"/>
      <c r="I81" s="52" t="s">
        <v>247</v>
      </c>
      <c r="J81" s="35"/>
      <c r="K81" s="36"/>
      <c r="L81" s="35"/>
      <c r="M81" s="36"/>
      <c r="N81" s="19" t="s">
        <v>36</v>
      </c>
      <c r="O81" s="255"/>
      <c r="P81" s="199"/>
      <c r="Q81" s="181"/>
      <c r="R81" s="181"/>
      <c r="S81" s="181"/>
      <c r="T81" s="25"/>
      <c r="U81" s="181"/>
      <c r="V81" s="181"/>
      <c r="W81" s="180"/>
      <c r="X81" s="181" t="str">
        <f>IF(W81="","",DATEDIF(W81,'様式 A-1'!$G$2,"Y"))</f>
        <v/>
      </c>
      <c r="Y81" s="181" t="str">
        <f t="shared" si="8"/>
        <v/>
      </c>
      <c r="Z81" s="181" t="str">
        <f>IF(W81="","",DATEDIF(W81,$BJ$156,"Y"))</f>
        <v/>
      </c>
      <c r="AA81" s="25"/>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70"/>
      <c r="AZ81" s="70">
        <f>COUNT(AB81:AX81)</f>
        <v>0</v>
      </c>
      <c r="BA81" s="54">
        <f t="shared" si="1"/>
        <v>0</v>
      </c>
      <c r="BB81" s="54">
        <f t="shared" si="7"/>
        <v>0</v>
      </c>
    </row>
    <row r="82" spans="1:54" ht="24" customHeight="1">
      <c r="A82" s="19" t="str">
        <f>IF('様式 A-1'!$AL$1="","",'様式 A-1'!$AL$1)</f>
        <v/>
      </c>
      <c r="B82" s="52"/>
      <c r="C82" s="53" t="str">
        <f t="shared" si="5"/>
        <v/>
      </c>
      <c r="D82" s="53" t="str">
        <f t="shared" si="6"/>
        <v/>
      </c>
      <c r="E82" s="24">
        <f>'様式 A-1'!$D$7</f>
        <v>0</v>
      </c>
      <c r="F82" s="24" t="e">
        <f>'様式 WA-1（集計作業用）'!$D$6</f>
        <v>#N/A</v>
      </c>
      <c r="G82" s="24"/>
      <c r="H82" s="19"/>
      <c r="I82" s="52" t="s">
        <v>248</v>
      </c>
      <c r="J82" s="35"/>
      <c r="K82" s="36"/>
      <c r="L82" s="35"/>
      <c r="M82" s="36"/>
      <c r="N82" s="19" t="s">
        <v>36</v>
      </c>
      <c r="O82" s="255"/>
      <c r="P82" s="199"/>
      <c r="Q82" s="181"/>
      <c r="R82" s="181"/>
      <c r="S82" s="181"/>
      <c r="T82" s="25"/>
      <c r="U82" s="181"/>
      <c r="V82" s="181"/>
      <c r="W82" s="180"/>
      <c r="X82" s="181" t="str">
        <f>IF(W82="","",DATEDIF(W82,'様式 A-1'!$G$2,"Y"))</f>
        <v/>
      </c>
      <c r="Y82" s="181" t="str">
        <f t="shared" si="8"/>
        <v/>
      </c>
      <c r="Z82" s="181" t="str">
        <f>IF(W82="","",DATEDIF(W82,$BJ$156,"Y"))</f>
        <v/>
      </c>
      <c r="AA82" s="25"/>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70"/>
      <c r="AZ82" s="70">
        <f>COUNT(AB82:AX82)</f>
        <v>0</v>
      </c>
      <c r="BA82" s="54">
        <f t="shared" si="1"/>
        <v>0</v>
      </c>
      <c r="BB82" s="54">
        <f t="shared" si="7"/>
        <v>0</v>
      </c>
    </row>
    <row r="83" spans="1:54" ht="24" customHeight="1">
      <c r="A83" s="19" t="str">
        <f>IF('様式 A-1'!$AL$1="","",'様式 A-1'!$AL$1)</f>
        <v/>
      </c>
      <c r="B83" s="52"/>
      <c r="C83" s="53" t="str">
        <f t="shared" si="5"/>
        <v/>
      </c>
      <c r="D83" s="53" t="str">
        <f t="shared" si="6"/>
        <v/>
      </c>
      <c r="E83" s="24">
        <f>'様式 A-1'!$D$7</f>
        <v>0</v>
      </c>
      <c r="F83" s="24" t="e">
        <f>'様式 WA-1（集計作業用）'!$D$6</f>
        <v>#N/A</v>
      </c>
      <c r="G83" s="24"/>
      <c r="H83" s="19"/>
      <c r="I83" s="52" t="s">
        <v>249</v>
      </c>
      <c r="J83" s="35"/>
      <c r="K83" s="36"/>
      <c r="L83" s="35"/>
      <c r="M83" s="36"/>
      <c r="N83" s="19" t="s">
        <v>36</v>
      </c>
      <c r="O83" s="255"/>
      <c r="P83" s="199"/>
      <c r="Q83" s="181"/>
      <c r="R83" s="181"/>
      <c r="S83" s="181"/>
      <c r="T83" s="25"/>
      <c r="U83" s="181"/>
      <c r="V83" s="181"/>
      <c r="W83" s="180"/>
      <c r="X83" s="181" t="str">
        <f>IF(W83="","",DATEDIF(W83,'様式 A-1'!$G$2,"Y"))</f>
        <v/>
      </c>
      <c r="Y83" s="181" t="str">
        <f t="shared" si="8"/>
        <v/>
      </c>
      <c r="Z83" s="181" t="str">
        <f>IF(W83="","",DATEDIF(W83,$BJ$156,"Y"))</f>
        <v/>
      </c>
      <c r="AA83" s="25"/>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70"/>
      <c r="AZ83" s="70">
        <f>COUNT(AB83:AX83)</f>
        <v>0</v>
      </c>
      <c r="BA83" s="54">
        <f t="shared" si="1"/>
        <v>0</v>
      </c>
      <c r="BB83" s="54">
        <f t="shared" si="7"/>
        <v>0</v>
      </c>
    </row>
    <row r="84" spans="1:54" ht="24" customHeight="1">
      <c r="A84" s="19" t="str">
        <f>IF('様式 A-1'!$AL$1="","",'様式 A-1'!$AL$1)</f>
        <v/>
      </c>
      <c r="B84" s="52"/>
      <c r="C84" s="53" t="str">
        <f t="shared" si="5"/>
        <v/>
      </c>
      <c r="D84" s="53" t="str">
        <f t="shared" si="6"/>
        <v/>
      </c>
      <c r="E84" s="24">
        <f>'様式 A-1'!$D$7</f>
        <v>0</v>
      </c>
      <c r="F84" s="24" t="e">
        <f>'様式 WA-1（集計作業用）'!$D$6</f>
        <v>#N/A</v>
      </c>
      <c r="G84" s="24"/>
      <c r="H84" s="19"/>
      <c r="I84" s="52" t="s">
        <v>250</v>
      </c>
      <c r="J84" s="35"/>
      <c r="K84" s="36"/>
      <c r="L84" s="35"/>
      <c r="M84" s="36"/>
      <c r="N84" s="19" t="s">
        <v>36</v>
      </c>
      <c r="O84" s="255"/>
      <c r="P84" s="199"/>
      <c r="Q84" s="181"/>
      <c r="R84" s="181"/>
      <c r="S84" s="181"/>
      <c r="T84" s="25"/>
      <c r="U84" s="181"/>
      <c r="V84" s="181"/>
      <c r="W84" s="180"/>
      <c r="X84" s="181" t="str">
        <f>IF(W84="","",DATEDIF(W84,'様式 A-1'!$G$2,"Y"))</f>
        <v/>
      </c>
      <c r="Y84" s="181" t="str">
        <f t="shared" si="8"/>
        <v/>
      </c>
      <c r="Z84" s="181" t="str">
        <f>IF(W84="","",DATEDIF(W84,$BJ$156,"Y"))</f>
        <v/>
      </c>
      <c r="AA84" s="25"/>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70"/>
      <c r="AZ84" s="70">
        <f>COUNT(AB84:AX84)</f>
        <v>0</v>
      </c>
      <c r="BA84" s="54">
        <f t="shared" si="1"/>
        <v>0</v>
      </c>
      <c r="BB84" s="54">
        <f t="shared" si="7"/>
        <v>0</v>
      </c>
    </row>
    <row r="85" spans="1:54" ht="24" customHeight="1">
      <c r="A85" s="19" t="str">
        <f>IF('様式 A-1'!$AL$1="","",'様式 A-1'!$AL$1)</f>
        <v/>
      </c>
      <c r="B85" s="52"/>
      <c r="C85" s="53" t="str">
        <f t="shared" si="5"/>
        <v/>
      </c>
      <c r="D85" s="53" t="str">
        <f t="shared" si="6"/>
        <v/>
      </c>
      <c r="E85" s="24">
        <f>'様式 A-1'!$D$7</f>
        <v>0</v>
      </c>
      <c r="F85" s="24" t="e">
        <f>'様式 WA-1（集計作業用）'!$D$6</f>
        <v>#N/A</v>
      </c>
      <c r="G85" s="24"/>
      <c r="H85" s="19"/>
      <c r="I85" s="52" t="s">
        <v>251</v>
      </c>
      <c r="J85" s="35"/>
      <c r="K85" s="36"/>
      <c r="L85" s="35"/>
      <c r="M85" s="36"/>
      <c r="N85" s="19" t="s">
        <v>36</v>
      </c>
      <c r="O85" s="255"/>
      <c r="P85" s="199"/>
      <c r="Q85" s="181"/>
      <c r="R85" s="181"/>
      <c r="S85" s="181"/>
      <c r="T85" s="25"/>
      <c r="U85" s="181"/>
      <c r="V85" s="181"/>
      <c r="W85" s="180"/>
      <c r="X85" s="181" t="str">
        <f>IF(W85="","",DATEDIF(W85,'様式 A-1'!$G$2,"Y"))</f>
        <v/>
      </c>
      <c r="Y85" s="181" t="str">
        <f t="shared" si="8"/>
        <v/>
      </c>
      <c r="Z85" s="181" t="str">
        <f>IF(W85="","",DATEDIF(W85,$BJ$156,"Y"))</f>
        <v/>
      </c>
      <c r="AA85" s="25"/>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70"/>
      <c r="AZ85" s="70">
        <f>COUNT(AB85:AX85)</f>
        <v>0</v>
      </c>
      <c r="BA85" s="54">
        <f t="shared" si="1"/>
        <v>0</v>
      </c>
      <c r="BB85" s="54">
        <f t="shared" si="7"/>
        <v>0</v>
      </c>
    </row>
    <row r="86" spans="1:54" ht="24" customHeight="1">
      <c r="A86" s="19" t="str">
        <f>IF('様式 A-1'!$AL$1="","",'様式 A-1'!$AL$1)</f>
        <v/>
      </c>
      <c r="B86" s="52"/>
      <c r="C86" s="53" t="str">
        <f t="shared" si="5"/>
        <v/>
      </c>
      <c r="D86" s="53" t="str">
        <f t="shared" si="6"/>
        <v/>
      </c>
      <c r="E86" s="24">
        <f>'様式 A-1'!$D$7</f>
        <v>0</v>
      </c>
      <c r="F86" s="24" t="e">
        <f>'様式 WA-1（集計作業用）'!$D$6</f>
        <v>#N/A</v>
      </c>
      <c r="G86" s="24"/>
      <c r="H86" s="19"/>
      <c r="I86" s="52" t="s">
        <v>252</v>
      </c>
      <c r="J86" s="35"/>
      <c r="K86" s="36"/>
      <c r="L86" s="35"/>
      <c r="M86" s="36"/>
      <c r="N86" s="19" t="s">
        <v>36</v>
      </c>
      <c r="O86" s="255"/>
      <c r="P86" s="199"/>
      <c r="Q86" s="181"/>
      <c r="R86" s="181"/>
      <c r="S86" s="181"/>
      <c r="T86" s="25"/>
      <c r="U86" s="181"/>
      <c r="V86" s="181"/>
      <c r="W86" s="180"/>
      <c r="X86" s="181" t="str">
        <f>IF(W86="","",DATEDIF(W86,'様式 A-1'!$G$2,"Y"))</f>
        <v/>
      </c>
      <c r="Y86" s="181" t="str">
        <f t="shared" si="8"/>
        <v/>
      </c>
      <c r="Z86" s="181" t="str">
        <f>IF(W86="","",DATEDIF(W86,$BJ$156,"Y"))</f>
        <v/>
      </c>
      <c r="AA86" s="25"/>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70"/>
      <c r="AZ86" s="70">
        <f>COUNT(AB86:AX86)</f>
        <v>0</v>
      </c>
      <c r="BA86" s="54">
        <f t="shared" si="1"/>
        <v>0</v>
      </c>
      <c r="BB86" s="54">
        <f t="shared" si="7"/>
        <v>0</v>
      </c>
    </row>
    <row r="87" spans="1:54" ht="24" customHeight="1">
      <c r="A87" s="19" t="str">
        <f>IF('様式 A-1'!$AL$1="","",'様式 A-1'!$AL$1)</f>
        <v/>
      </c>
      <c r="B87" s="52"/>
      <c r="C87" s="53" t="str">
        <f t="shared" si="5"/>
        <v/>
      </c>
      <c r="D87" s="53" t="str">
        <f t="shared" si="6"/>
        <v/>
      </c>
      <c r="E87" s="24">
        <f>'様式 A-1'!$D$7</f>
        <v>0</v>
      </c>
      <c r="F87" s="24" t="e">
        <f>'様式 WA-1（集計作業用）'!$D$6</f>
        <v>#N/A</v>
      </c>
      <c r="G87" s="24"/>
      <c r="H87" s="19"/>
      <c r="I87" s="52" t="s">
        <v>253</v>
      </c>
      <c r="J87" s="35"/>
      <c r="K87" s="36"/>
      <c r="L87" s="35"/>
      <c r="M87" s="36"/>
      <c r="N87" s="19" t="s">
        <v>36</v>
      </c>
      <c r="O87" s="255"/>
      <c r="P87" s="199"/>
      <c r="Q87" s="181"/>
      <c r="R87" s="181"/>
      <c r="S87" s="181"/>
      <c r="T87" s="25"/>
      <c r="U87" s="181"/>
      <c r="V87" s="181"/>
      <c r="W87" s="180"/>
      <c r="X87" s="181" t="str">
        <f>IF(W87="","",DATEDIF(W87,'様式 A-1'!$G$2,"Y"))</f>
        <v/>
      </c>
      <c r="Y87" s="181" t="str">
        <f t="shared" si="8"/>
        <v/>
      </c>
      <c r="Z87" s="181" t="str">
        <f>IF(W87="","",DATEDIF(W87,$BJ$156,"Y"))</f>
        <v/>
      </c>
      <c r="AA87" s="25"/>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70"/>
      <c r="AZ87" s="70">
        <f>COUNT(AB87:AX87)</f>
        <v>0</v>
      </c>
      <c r="BA87" s="54">
        <f t="shared" si="1"/>
        <v>0</v>
      </c>
      <c r="BB87" s="54">
        <f t="shared" si="7"/>
        <v>0</v>
      </c>
    </row>
    <row r="88" spans="1:54" ht="24" customHeight="1">
      <c r="A88" s="19" t="str">
        <f>IF('様式 A-1'!$AL$1="","",'様式 A-1'!$AL$1)</f>
        <v/>
      </c>
      <c r="B88" s="52"/>
      <c r="C88" s="53" t="str">
        <f t="shared" si="5"/>
        <v/>
      </c>
      <c r="D88" s="53" t="str">
        <f t="shared" si="6"/>
        <v/>
      </c>
      <c r="E88" s="24">
        <f>'様式 A-1'!$D$7</f>
        <v>0</v>
      </c>
      <c r="F88" s="24" t="e">
        <f>'様式 WA-1（集計作業用）'!$D$6</f>
        <v>#N/A</v>
      </c>
      <c r="G88" s="24"/>
      <c r="H88" s="19"/>
      <c r="I88" s="52" t="s">
        <v>254</v>
      </c>
      <c r="J88" s="35"/>
      <c r="K88" s="36"/>
      <c r="L88" s="35"/>
      <c r="M88" s="36"/>
      <c r="N88" s="19" t="s">
        <v>36</v>
      </c>
      <c r="O88" s="255"/>
      <c r="P88" s="199"/>
      <c r="Q88" s="181"/>
      <c r="R88" s="181"/>
      <c r="S88" s="181"/>
      <c r="T88" s="25"/>
      <c r="U88" s="181"/>
      <c r="V88" s="181"/>
      <c r="W88" s="180"/>
      <c r="X88" s="181" t="str">
        <f>IF(W88="","",DATEDIF(W88,'様式 A-1'!$G$2,"Y"))</f>
        <v/>
      </c>
      <c r="Y88" s="181" t="str">
        <f t="shared" si="8"/>
        <v/>
      </c>
      <c r="Z88" s="181" t="str">
        <f>IF(W88="","",DATEDIF(W88,$BJ$156,"Y"))</f>
        <v/>
      </c>
      <c r="AA88" s="25"/>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70"/>
      <c r="AZ88" s="70">
        <f>COUNT(AB88:AX88)</f>
        <v>0</v>
      </c>
      <c r="BA88" s="54">
        <f t="shared" si="1"/>
        <v>0</v>
      </c>
      <c r="BB88" s="54">
        <f t="shared" si="7"/>
        <v>0</v>
      </c>
    </row>
    <row r="89" spans="1:54" ht="24" customHeight="1">
      <c r="A89" s="19" t="str">
        <f>IF('様式 A-1'!$AL$1="","",'様式 A-1'!$AL$1)</f>
        <v/>
      </c>
      <c r="B89" s="52"/>
      <c r="C89" s="53" t="str">
        <f t="shared" si="5"/>
        <v/>
      </c>
      <c r="D89" s="53" t="str">
        <f t="shared" si="6"/>
        <v/>
      </c>
      <c r="E89" s="24">
        <f>'様式 A-1'!$D$7</f>
        <v>0</v>
      </c>
      <c r="F89" s="24" t="e">
        <f>'様式 WA-1（集計作業用）'!$D$6</f>
        <v>#N/A</v>
      </c>
      <c r="G89" s="24"/>
      <c r="H89" s="19"/>
      <c r="I89" s="52" t="s">
        <v>255</v>
      </c>
      <c r="J89" s="35"/>
      <c r="K89" s="36"/>
      <c r="L89" s="35"/>
      <c r="M89" s="36"/>
      <c r="N89" s="19" t="s">
        <v>36</v>
      </c>
      <c r="O89" s="255"/>
      <c r="P89" s="199"/>
      <c r="Q89" s="181"/>
      <c r="R89" s="181"/>
      <c r="S89" s="181"/>
      <c r="T89" s="25"/>
      <c r="U89" s="181"/>
      <c r="V89" s="181"/>
      <c r="W89" s="180"/>
      <c r="X89" s="181" t="str">
        <f>IF(W89="","",DATEDIF(W89,'様式 A-1'!$G$2,"Y"))</f>
        <v/>
      </c>
      <c r="Y89" s="181" t="str">
        <f t="shared" si="8"/>
        <v/>
      </c>
      <c r="Z89" s="181" t="str">
        <f>IF(W89="","",DATEDIF(W89,$BJ$156,"Y"))</f>
        <v/>
      </c>
      <c r="AA89" s="25"/>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70"/>
      <c r="AZ89" s="70">
        <f>COUNT(AB89:AX89)</f>
        <v>0</v>
      </c>
      <c r="BA89" s="54">
        <f t="shared" si="1"/>
        <v>0</v>
      </c>
      <c r="BB89" s="54">
        <f t="shared" si="7"/>
        <v>0</v>
      </c>
    </row>
    <row r="90" spans="1:54" ht="24" customHeight="1">
      <c r="A90" s="19" t="str">
        <f>IF('様式 A-1'!$AL$1="","",'様式 A-1'!$AL$1)</f>
        <v/>
      </c>
      <c r="B90" s="52"/>
      <c r="C90" s="53" t="str">
        <f t="shared" si="3"/>
        <v/>
      </c>
      <c r="D90" s="53" t="str">
        <f t="shared" si="0"/>
        <v/>
      </c>
      <c r="E90" s="24">
        <f>'様式 A-1'!$D$7</f>
        <v>0</v>
      </c>
      <c r="F90" s="24" t="e">
        <f>'様式 WA-1（集計作業用）'!$D$6</f>
        <v>#N/A</v>
      </c>
      <c r="G90" s="24"/>
      <c r="H90" s="19"/>
      <c r="I90" s="52" t="s">
        <v>633</v>
      </c>
      <c r="J90" s="35"/>
      <c r="K90" s="36"/>
      <c r="L90" s="35"/>
      <c r="M90" s="36"/>
      <c r="N90" s="19" t="s">
        <v>36</v>
      </c>
      <c r="O90" s="255"/>
      <c r="P90" s="199"/>
      <c r="Q90" s="181"/>
      <c r="R90" s="181"/>
      <c r="S90" s="181"/>
      <c r="T90" s="25"/>
      <c r="U90" s="181"/>
      <c r="V90" s="181"/>
      <c r="W90" s="180"/>
      <c r="X90" s="181" t="str">
        <f>IF(W90="","",DATEDIF(W90,'様式 A-1'!$G$2,"Y"))</f>
        <v/>
      </c>
      <c r="Y90" s="181" t="str">
        <f t="shared" si="8"/>
        <v/>
      </c>
      <c r="Z90" s="181" t="str">
        <f>IF(W90="","",DATEDIF(W90,$BJ$156,"Y"))</f>
        <v/>
      </c>
      <c r="AA90" s="25"/>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70"/>
      <c r="AZ90" s="70">
        <f>COUNT(AB90:AX90)</f>
        <v>0</v>
      </c>
      <c r="BA90" s="54">
        <f t="shared" si="1"/>
        <v>0</v>
      </c>
      <c r="BB90" s="54">
        <f t="shared" si="2"/>
        <v>0</v>
      </c>
    </row>
    <row r="91" spans="1:54" ht="24" customHeight="1">
      <c r="A91" s="19" t="str">
        <f>IF('様式 A-1'!$AL$1="","",'様式 A-1'!$AL$1)</f>
        <v/>
      </c>
      <c r="B91" s="52"/>
      <c r="C91" s="53" t="str">
        <f t="shared" si="3"/>
        <v/>
      </c>
      <c r="D91" s="53" t="str">
        <f t="shared" si="0"/>
        <v/>
      </c>
      <c r="E91" s="24">
        <f>'様式 A-1'!$D$7</f>
        <v>0</v>
      </c>
      <c r="F91" s="24" t="e">
        <f>'様式 WA-1（集計作業用）'!$D$6</f>
        <v>#N/A</v>
      </c>
      <c r="G91" s="24"/>
      <c r="H91" s="19"/>
      <c r="I91" s="52" t="s">
        <v>634</v>
      </c>
      <c r="J91" s="35"/>
      <c r="K91" s="36"/>
      <c r="L91" s="35"/>
      <c r="M91" s="36"/>
      <c r="N91" s="19" t="s">
        <v>36</v>
      </c>
      <c r="O91" s="255"/>
      <c r="P91" s="199"/>
      <c r="Q91" s="181"/>
      <c r="R91" s="181"/>
      <c r="S91" s="181"/>
      <c r="T91" s="25"/>
      <c r="U91" s="181"/>
      <c r="V91" s="181"/>
      <c r="W91" s="180"/>
      <c r="X91" s="181" t="str">
        <f>IF(W91="","",DATEDIF(W91,'様式 A-1'!$G$2,"Y"))</f>
        <v/>
      </c>
      <c r="Y91" s="181" t="str">
        <f t="shared" si="8"/>
        <v/>
      </c>
      <c r="Z91" s="181" t="str">
        <f>IF(W91="","",DATEDIF(W91,$BJ$156,"Y"))</f>
        <v/>
      </c>
      <c r="AA91" s="25"/>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70"/>
      <c r="AZ91" s="70">
        <f>COUNT(AB91:AX91)</f>
        <v>0</v>
      </c>
      <c r="BA91" s="54">
        <f t="shared" si="1"/>
        <v>0</v>
      </c>
      <c r="BB91" s="54">
        <f t="shared" si="2"/>
        <v>0</v>
      </c>
    </row>
    <row r="92" spans="1:54" ht="24" customHeight="1">
      <c r="A92" s="19" t="str">
        <f>IF('様式 A-1'!$AL$1="","",'様式 A-1'!$AL$1)</f>
        <v/>
      </c>
      <c r="B92" s="52"/>
      <c r="C92" s="53" t="str">
        <f t="shared" si="3"/>
        <v/>
      </c>
      <c r="D92" s="53" t="str">
        <f t="shared" si="0"/>
        <v/>
      </c>
      <c r="E92" s="24">
        <f>'様式 A-1'!$D$7</f>
        <v>0</v>
      </c>
      <c r="F92" s="24" t="e">
        <f>'様式 WA-1（集計作業用）'!$D$6</f>
        <v>#N/A</v>
      </c>
      <c r="G92" s="24"/>
      <c r="H92" s="19"/>
      <c r="I92" s="52" t="s">
        <v>635</v>
      </c>
      <c r="J92" s="35"/>
      <c r="K92" s="36"/>
      <c r="L92" s="35"/>
      <c r="M92" s="36"/>
      <c r="N92" s="19" t="s">
        <v>36</v>
      </c>
      <c r="O92" s="255"/>
      <c r="P92" s="199"/>
      <c r="Q92" s="181"/>
      <c r="R92" s="181"/>
      <c r="S92" s="181"/>
      <c r="T92" s="25"/>
      <c r="U92" s="181"/>
      <c r="V92" s="181"/>
      <c r="W92" s="180"/>
      <c r="X92" s="181" t="str">
        <f>IF(W92="","",DATEDIF(W92,'様式 A-1'!$G$2,"Y"))</f>
        <v/>
      </c>
      <c r="Y92" s="181" t="str">
        <f t="shared" si="8"/>
        <v/>
      </c>
      <c r="Z92" s="181" t="str">
        <f>IF(W92="","",DATEDIF(W92,$BJ$156,"Y"))</f>
        <v/>
      </c>
      <c r="AA92" s="25"/>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70"/>
      <c r="AZ92" s="70">
        <f>COUNT(AB92:AX92)</f>
        <v>0</v>
      </c>
      <c r="BA92" s="54">
        <f t="shared" si="1"/>
        <v>0</v>
      </c>
      <c r="BB92" s="54">
        <f t="shared" si="2"/>
        <v>0</v>
      </c>
    </row>
    <row r="93" spans="1:54" ht="24" customHeight="1">
      <c r="A93" s="19" t="str">
        <f>IF('様式 A-1'!$AL$1="","",'様式 A-1'!$AL$1)</f>
        <v/>
      </c>
      <c r="B93" s="52"/>
      <c r="C93" s="53" t="str">
        <f t="shared" si="3"/>
        <v/>
      </c>
      <c r="D93" s="53" t="str">
        <f t="shared" si="0"/>
        <v/>
      </c>
      <c r="E93" s="24">
        <f>'様式 A-1'!$D$7</f>
        <v>0</v>
      </c>
      <c r="F93" s="24" t="e">
        <f>'様式 WA-1（集計作業用）'!$D$6</f>
        <v>#N/A</v>
      </c>
      <c r="G93" s="24"/>
      <c r="H93" s="19"/>
      <c r="I93" s="52" t="s">
        <v>636</v>
      </c>
      <c r="J93" s="35"/>
      <c r="K93" s="36"/>
      <c r="L93" s="35"/>
      <c r="M93" s="36"/>
      <c r="N93" s="19" t="s">
        <v>36</v>
      </c>
      <c r="O93" s="255"/>
      <c r="P93" s="199"/>
      <c r="Q93" s="181"/>
      <c r="R93" s="181"/>
      <c r="S93" s="181"/>
      <c r="T93" s="25"/>
      <c r="U93" s="181"/>
      <c r="V93" s="181"/>
      <c r="W93" s="180"/>
      <c r="X93" s="181" t="str">
        <f>IF(W93="","",DATEDIF(W93,'様式 A-1'!$G$2,"Y"))</f>
        <v/>
      </c>
      <c r="Y93" s="181" t="str">
        <f t="shared" si="8"/>
        <v/>
      </c>
      <c r="Z93" s="181" t="str">
        <f>IF(W93="","",DATEDIF(W93,$BJ$156,"Y"))</f>
        <v/>
      </c>
      <c r="AA93" s="25"/>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70"/>
      <c r="AZ93" s="70">
        <f>COUNT(AB93:AX93)</f>
        <v>0</v>
      </c>
      <c r="BA93" s="54">
        <f t="shared" si="1"/>
        <v>0</v>
      </c>
      <c r="BB93" s="54">
        <f t="shared" si="2"/>
        <v>0</v>
      </c>
    </row>
    <row r="94" spans="1:54" ht="24" customHeight="1">
      <c r="A94" s="19" t="str">
        <f>IF('様式 A-1'!$AL$1="","",'様式 A-1'!$AL$1)</f>
        <v/>
      </c>
      <c r="B94" s="52"/>
      <c r="C94" s="53" t="str">
        <f t="shared" si="3"/>
        <v/>
      </c>
      <c r="D94" s="53" t="str">
        <f t="shared" si="0"/>
        <v/>
      </c>
      <c r="E94" s="24">
        <f>'様式 A-1'!$D$7</f>
        <v>0</v>
      </c>
      <c r="F94" s="24" t="e">
        <f>'様式 WA-1（集計作業用）'!$D$6</f>
        <v>#N/A</v>
      </c>
      <c r="G94" s="24"/>
      <c r="H94" s="19"/>
      <c r="I94" s="52" t="s">
        <v>637</v>
      </c>
      <c r="J94" s="35"/>
      <c r="K94" s="36"/>
      <c r="L94" s="35"/>
      <c r="M94" s="36"/>
      <c r="N94" s="19" t="s">
        <v>36</v>
      </c>
      <c r="O94" s="255"/>
      <c r="P94" s="199"/>
      <c r="Q94" s="181"/>
      <c r="R94" s="181"/>
      <c r="S94" s="181"/>
      <c r="T94" s="25"/>
      <c r="U94" s="181"/>
      <c r="V94" s="181"/>
      <c r="W94" s="180"/>
      <c r="X94" s="181" t="str">
        <f>IF(W94="","",DATEDIF(W94,'様式 A-1'!$G$2,"Y"))</f>
        <v/>
      </c>
      <c r="Y94" s="181" t="str">
        <f t="shared" si="8"/>
        <v/>
      </c>
      <c r="Z94" s="181" t="str">
        <f>IF(W94="","",DATEDIF(W94,$BJ$156,"Y"))</f>
        <v/>
      </c>
      <c r="AA94" s="25"/>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70"/>
      <c r="AZ94" s="70">
        <f>COUNT(AB94:AX94)</f>
        <v>0</v>
      </c>
      <c r="BA94" s="54">
        <f t="shared" si="1"/>
        <v>0</v>
      </c>
      <c r="BB94" s="54">
        <f t="shared" si="2"/>
        <v>0</v>
      </c>
    </row>
    <row r="95" spans="1:54" ht="24" customHeight="1">
      <c r="A95" s="19" t="str">
        <f>IF('様式 A-1'!$AL$1="","",'様式 A-1'!$AL$1)</f>
        <v/>
      </c>
      <c r="B95" s="52"/>
      <c r="C95" s="53" t="str">
        <f t="shared" si="3"/>
        <v/>
      </c>
      <c r="D95" s="53" t="str">
        <f t="shared" si="0"/>
        <v/>
      </c>
      <c r="E95" s="24">
        <f>'様式 A-1'!$D$7</f>
        <v>0</v>
      </c>
      <c r="F95" s="24" t="e">
        <f>'様式 WA-1（集計作業用）'!$D$6</f>
        <v>#N/A</v>
      </c>
      <c r="G95" s="24"/>
      <c r="H95" s="19"/>
      <c r="I95" s="52" t="s">
        <v>638</v>
      </c>
      <c r="J95" s="35"/>
      <c r="K95" s="36"/>
      <c r="L95" s="35"/>
      <c r="M95" s="36"/>
      <c r="N95" s="19" t="s">
        <v>36</v>
      </c>
      <c r="O95" s="255"/>
      <c r="P95" s="199"/>
      <c r="Q95" s="181"/>
      <c r="R95" s="181"/>
      <c r="S95" s="181"/>
      <c r="T95" s="25"/>
      <c r="U95" s="181"/>
      <c r="V95" s="181"/>
      <c r="W95" s="180"/>
      <c r="X95" s="181" t="str">
        <f>IF(W95="","",DATEDIF(W95,'様式 A-1'!$G$2,"Y"))</f>
        <v/>
      </c>
      <c r="Y95" s="181" t="str">
        <f t="shared" si="8"/>
        <v/>
      </c>
      <c r="Z95" s="181" t="str">
        <f>IF(W95="","",DATEDIF(W95,$BJ$156,"Y"))</f>
        <v/>
      </c>
      <c r="AA95" s="25"/>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70"/>
      <c r="AZ95" s="70">
        <f>COUNT(AB95:AX95)</f>
        <v>0</v>
      </c>
      <c r="BA95" s="54">
        <f t="shared" si="1"/>
        <v>0</v>
      </c>
      <c r="BB95" s="54">
        <f t="shared" si="2"/>
        <v>0</v>
      </c>
    </row>
    <row r="96" spans="1:54" ht="24" customHeight="1">
      <c r="A96" s="19" t="str">
        <f>IF('様式 A-1'!$AL$1="","",'様式 A-1'!$AL$1)</f>
        <v/>
      </c>
      <c r="B96" s="52"/>
      <c r="C96" s="53" t="str">
        <f t="shared" si="3"/>
        <v/>
      </c>
      <c r="D96" s="53" t="str">
        <f t="shared" si="0"/>
        <v/>
      </c>
      <c r="E96" s="24">
        <f>'様式 A-1'!$D$7</f>
        <v>0</v>
      </c>
      <c r="F96" s="24" t="e">
        <f>'様式 WA-1（集計作業用）'!$D$6</f>
        <v>#N/A</v>
      </c>
      <c r="G96" s="24"/>
      <c r="H96" s="19"/>
      <c r="I96" s="52" t="s">
        <v>639</v>
      </c>
      <c r="J96" s="35"/>
      <c r="K96" s="36"/>
      <c r="L96" s="35"/>
      <c r="M96" s="36"/>
      <c r="N96" s="19" t="s">
        <v>36</v>
      </c>
      <c r="O96" s="255"/>
      <c r="P96" s="199"/>
      <c r="Q96" s="181"/>
      <c r="R96" s="181"/>
      <c r="S96" s="181"/>
      <c r="T96" s="25"/>
      <c r="U96" s="181"/>
      <c r="V96" s="181"/>
      <c r="W96" s="180"/>
      <c r="X96" s="181" t="str">
        <f>IF(W96="","",DATEDIF(W96,'様式 A-1'!$G$2,"Y"))</f>
        <v/>
      </c>
      <c r="Y96" s="181" t="str">
        <f t="shared" si="8"/>
        <v/>
      </c>
      <c r="Z96" s="181" t="str">
        <f>IF(W96="","",DATEDIF(W96,$BJ$156,"Y"))</f>
        <v/>
      </c>
      <c r="AA96" s="25"/>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70"/>
      <c r="AZ96" s="70">
        <f>COUNT(AB96:AX96)</f>
        <v>0</v>
      </c>
      <c r="BA96" s="54">
        <f t="shared" si="1"/>
        <v>0</v>
      </c>
      <c r="BB96" s="54">
        <f t="shared" si="2"/>
        <v>0</v>
      </c>
    </row>
    <row r="97" spans="1:54" ht="24" customHeight="1">
      <c r="A97" s="19" t="str">
        <f>IF('様式 A-1'!$AL$1="","",'様式 A-1'!$AL$1)</f>
        <v/>
      </c>
      <c r="B97" s="52"/>
      <c r="C97" s="53" t="str">
        <f t="shared" si="3"/>
        <v/>
      </c>
      <c r="D97" s="53" t="str">
        <f t="shared" si="0"/>
        <v/>
      </c>
      <c r="E97" s="24">
        <f>'様式 A-1'!$D$7</f>
        <v>0</v>
      </c>
      <c r="F97" s="24" t="e">
        <f>'様式 WA-1（集計作業用）'!$D$6</f>
        <v>#N/A</v>
      </c>
      <c r="G97" s="24"/>
      <c r="H97" s="19"/>
      <c r="I97" s="52" t="s">
        <v>640</v>
      </c>
      <c r="J97" s="35"/>
      <c r="K97" s="36"/>
      <c r="L97" s="35"/>
      <c r="M97" s="36"/>
      <c r="N97" s="19" t="s">
        <v>36</v>
      </c>
      <c r="O97" s="255"/>
      <c r="P97" s="199"/>
      <c r="Q97" s="181"/>
      <c r="R97" s="181"/>
      <c r="S97" s="181"/>
      <c r="T97" s="25"/>
      <c r="U97" s="181"/>
      <c r="V97" s="181"/>
      <c r="W97" s="180"/>
      <c r="X97" s="181" t="str">
        <f>IF(W97="","",DATEDIF(W97,'様式 A-1'!$G$2,"Y"))</f>
        <v/>
      </c>
      <c r="Y97" s="181" t="str">
        <f t="shared" si="8"/>
        <v/>
      </c>
      <c r="Z97" s="181" t="str">
        <f>IF(W97="","",DATEDIF(W97,$BJ$156,"Y"))</f>
        <v/>
      </c>
      <c r="AA97" s="25"/>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70"/>
      <c r="AZ97" s="70">
        <f>COUNT(AB97:AX97)</f>
        <v>0</v>
      </c>
      <c r="BA97" s="54">
        <f t="shared" si="1"/>
        <v>0</v>
      </c>
      <c r="BB97" s="54">
        <f t="shared" si="2"/>
        <v>0</v>
      </c>
    </row>
    <row r="98" spans="1:54" ht="24" customHeight="1">
      <c r="A98" s="19" t="str">
        <f>IF('様式 A-1'!$AL$1="","",'様式 A-1'!$AL$1)</f>
        <v/>
      </c>
      <c r="B98" s="52"/>
      <c r="C98" s="53" t="str">
        <f t="shared" si="3"/>
        <v/>
      </c>
      <c r="D98" s="53" t="str">
        <f t="shared" si="0"/>
        <v/>
      </c>
      <c r="E98" s="24">
        <f>'様式 A-1'!$D$7</f>
        <v>0</v>
      </c>
      <c r="F98" s="24" t="e">
        <f>'様式 WA-1（集計作業用）'!$D$6</f>
        <v>#N/A</v>
      </c>
      <c r="G98" s="24"/>
      <c r="H98" s="19"/>
      <c r="I98" s="52" t="s">
        <v>641</v>
      </c>
      <c r="J98" s="35"/>
      <c r="K98" s="36"/>
      <c r="L98" s="35"/>
      <c r="M98" s="36"/>
      <c r="N98" s="19" t="s">
        <v>36</v>
      </c>
      <c r="O98" s="255"/>
      <c r="P98" s="199"/>
      <c r="Q98" s="181"/>
      <c r="R98" s="181"/>
      <c r="S98" s="181"/>
      <c r="T98" s="25"/>
      <c r="U98" s="181"/>
      <c r="V98" s="181"/>
      <c r="W98" s="180"/>
      <c r="X98" s="181" t="str">
        <f>IF(W98="","",DATEDIF(W98,'様式 A-1'!$G$2,"Y"))</f>
        <v/>
      </c>
      <c r="Y98" s="181" t="str">
        <f t="shared" si="8"/>
        <v/>
      </c>
      <c r="Z98" s="181" t="str">
        <f>IF(W98="","",DATEDIF(W98,$BJ$156,"Y"))</f>
        <v/>
      </c>
      <c r="AA98" s="25"/>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70"/>
      <c r="AZ98" s="70">
        <f>COUNT(AB98:AX98)</f>
        <v>0</v>
      </c>
      <c r="BA98" s="54">
        <f t="shared" si="1"/>
        <v>0</v>
      </c>
      <c r="BB98" s="54">
        <f t="shared" si="2"/>
        <v>0</v>
      </c>
    </row>
    <row r="99" spans="1:54" ht="24" customHeight="1">
      <c r="A99" s="19" t="str">
        <f>IF('様式 A-1'!$AL$1="","",'様式 A-1'!$AL$1)</f>
        <v/>
      </c>
      <c r="B99" s="52"/>
      <c r="C99" s="53" t="str">
        <f t="shared" si="3"/>
        <v/>
      </c>
      <c r="D99" s="53" t="str">
        <f t="shared" si="0"/>
        <v/>
      </c>
      <c r="E99" s="24">
        <f>'様式 A-1'!$D$7</f>
        <v>0</v>
      </c>
      <c r="F99" s="24" t="e">
        <f>'様式 WA-1（集計作業用）'!$D$6</f>
        <v>#N/A</v>
      </c>
      <c r="G99" s="24"/>
      <c r="H99" s="19"/>
      <c r="I99" s="52" t="s">
        <v>642</v>
      </c>
      <c r="J99" s="35"/>
      <c r="K99" s="36"/>
      <c r="L99" s="35"/>
      <c r="M99" s="36"/>
      <c r="N99" s="19" t="s">
        <v>36</v>
      </c>
      <c r="O99" s="255"/>
      <c r="P99" s="199"/>
      <c r="Q99" s="181"/>
      <c r="R99" s="181"/>
      <c r="S99" s="181"/>
      <c r="T99" s="25"/>
      <c r="U99" s="181"/>
      <c r="V99" s="181"/>
      <c r="W99" s="180"/>
      <c r="X99" s="181" t="str">
        <f>IF(W99="","",DATEDIF(W99,'様式 A-1'!$G$2,"Y"))</f>
        <v/>
      </c>
      <c r="Y99" s="181" t="str">
        <f t="shared" si="8"/>
        <v/>
      </c>
      <c r="Z99" s="181" t="str">
        <f>IF(W99="","",DATEDIF(W99,$BJ$156,"Y"))</f>
        <v/>
      </c>
      <c r="AA99" s="25"/>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70"/>
      <c r="AZ99" s="70">
        <f>COUNT(AB99:AX99)</f>
        <v>0</v>
      </c>
      <c r="BA99" s="54">
        <f t="shared" si="1"/>
        <v>0</v>
      </c>
      <c r="BB99" s="54">
        <f t="shared" si="2"/>
        <v>0</v>
      </c>
    </row>
    <row r="100" spans="1:54" ht="24" customHeight="1">
      <c r="A100" s="19" t="str">
        <f>IF('様式 A-1'!$AL$1="","",'様式 A-1'!$AL$1)</f>
        <v/>
      </c>
      <c r="B100" s="52"/>
      <c r="C100" s="53" t="str">
        <f t="shared" si="3"/>
        <v/>
      </c>
      <c r="D100" s="53" t="str">
        <f t="shared" si="0"/>
        <v/>
      </c>
      <c r="E100" s="24">
        <f>'様式 A-1'!$D$7</f>
        <v>0</v>
      </c>
      <c r="F100" s="24" t="e">
        <f>'様式 WA-1（集計作業用）'!$D$6</f>
        <v>#N/A</v>
      </c>
      <c r="G100" s="24"/>
      <c r="H100" s="19"/>
      <c r="I100" s="52" t="s">
        <v>643</v>
      </c>
      <c r="J100" s="35"/>
      <c r="K100" s="36"/>
      <c r="L100" s="35"/>
      <c r="M100" s="36"/>
      <c r="N100" s="19" t="s">
        <v>36</v>
      </c>
      <c r="O100" s="255"/>
      <c r="P100" s="199"/>
      <c r="Q100" s="181"/>
      <c r="R100" s="181"/>
      <c r="S100" s="181"/>
      <c r="T100" s="25"/>
      <c r="U100" s="181"/>
      <c r="V100" s="181"/>
      <c r="W100" s="180"/>
      <c r="X100" s="181" t="str">
        <f>IF(W100="","",DATEDIF(W100,'様式 A-1'!$G$2,"Y"))</f>
        <v/>
      </c>
      <c r="Y100" s="181" t="str">
        <f t="shared" si="8"/>
        <v/>
      </c>
      <c r="Z100" s="181" t="str">
        <f>IF(W100="","",DATEDIF(W100,$BJ$156,"Y"))</f>
        <v/>
      </c>
      <c r="AA100" s="25"/>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70"/>
      <c r="AZ100" s="70">
        <f>COUNT(AB100:AX100)</f>
        <v>0</v>
      </c>
      <c r="BA100" s="54">
        <f t="shared" si="1"/>
        <v>0</v>
      </c>
      <c r="BB100" s="54">
        <f t="shared" si="2"/>
        <v>0</v>
      </c>
    </row>
    <row r="101" spans="1:54" ht="24" customHeight="1">
      <c r="A101" s="19" t="str">
        <f>IF('様式 A-1'!$AL$1="","",'様式 A-1'!$AL$1)</f>
        <v/>
      </c>
      <c r="B101" s="52"/>
      <c r="C101" s="53" t="str">
        <f t="shared" si="3"/>
        <v/>
      </c>
      <c r="D101" s="53" t="str">
        <f t="shared" si="0"/>
        <v/>
      </c>
      <c r="E101" s="24">
        <f>'様式 A-1'!$D$7</f>
        <v>0</v>
      </c>
      <c r="F101" s="24" t="e">
        <f>'様式 WA-1（集計作業用）'!$D$6</f>
        <v>#N/A</v>
      </c>
      <c r="G101" s="24"/>
      <c r="H101" s="19"/>
      <c r="I101" s="52" t="s">
        <v>644</v>
      </c>
      <c r="J101" s="35"/>
      <c r="K101" s="36"/>
      <c r="L101" s="35"/>
      <c r="M101" s="36"/>
      <c r="N101" s="19" t="s">
        <v>36</v>
      </c>
      <c r="O101" s="255"/>
      <c r="P101" s="199"/>
      <c r="Q101" s="181"/>
      <c r="R101" s="181"/>
      <c r="S101" s="181"/>
      <c r="T101" s="25"/>
      <c r="U101" s="181"/>
      <c r="V101" s="181"/>
      <c r="W101" s="180"/>
      <c r="X101" s="181" t="str">
        <f>IF(W101="","",DATEDIF(W101,'様式 A-1'!$G$2,"Y"))</f>
        <v/>
      </c>
      <c r="Y101" s="181" t="str">
        <f t="shared" si="8"/>
        <v/>
      </c>
      <c r="Z101" s="181" t="str">
        <f>IF(W101="","",DATEDIF(W101,$BJ$156,"Y"))</f>
        <v/>
      </c>
      <c r="AA101" s="25"/>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70"/>
      <c r="AZ101" s="70">
        <f>COUNT(AB101:AX101)</f>
        <v>0</v>
      </c>
      <c r="BA101" s="54">
        <f t="shared" si="1"/>
        <v>0</v>
      </c>
      <c r="BB101" s="54">
        <f t="shared" si="2"/>
        <v>0</v>
      </c>
    </row>
    <row r="102" spans="1:54" ht="24" customHeight="1">
      <c r="A102" s="19" t="str">
        <f>IF('様式 A-1'!$AL$1="","",'様式 A-1'!$AL$1)</f>
        <v/>
      </c>
      <c r="B102" s="52"/>
      <c r="C102" s="53" t="str">
        <f t="shared" si="3"/>
        <v/>
      </c>
      <c r="D102" s="53" t="str">
        <f t="shared" si="0"/>
        <v/>
      </c>
      <c r="E102" s="24">
        <f>'様式 A-1'!$D$7</f>
        <v>0</v>
      </c>
      <c r="F102" s="24" t="e">
        <f>'様式 WA-1（集計作業用）'!$D$6</f>
        <v>#N/A</v>
      </c>
      <c r="G102" s="24"/>
      <c r="H102" s="19"/>
      <c r="I102" s="52" t="s">
        <v>645</v>
      </c>
      <c r="J102" s="35"/>
      <c r="K102" s="36"/>
      <c r="L102" s="35"/>
      <c r="M102" s="36"/>
      <c r="N102" s="19" t="s">
        <v>36</v>
      </c>
      <c r="O102" s="255"/>
      <c r="P102" s="199"/>
      <c r="Q102" s="181"/>
      <c r="R102" s="181"/>
      <c r="S102" s="181"/>
      <c r="T102" s="25"/>
      <c r="U102" s="181"/>
      <c r="V102" s="181"/>
      <c r="W102" s="180"/>
      <c r="X102" s="181" t="str">
        <f>IF(W102="","",DATEDIF(W102,'様式 A-1'!$G$2,"Y"))</f>
        <v/>
      </c>
      <c r="Y102" s="181" t="str">
        <f t="shared" si="8"/>
        <v/>
      </c>
      <c r="Z102" s="181" t="str">
        <f>IF(W102="","",DATEDIF(W102,$BJ$156,"Y"))</f>
        <v/>
      </c>
      <c r="AA102" s="25"/>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70"/>
      <c r="AZ102" s="70">
        <f>COUNT(AB102:AX102)</f>
        <v>0</v>
      </c>
      <c r="BA102" s="54">
        <f t="shared" si="1"/>
        <v>0</v>
      </c>
      <c r="BB102" s="54">
        <f t="shared" si="2"/>
        <v>0</v>
      </c>
    </row>
    <row r="103" spans="1:54" ht="24" customHeight="1">
      <c r="A103" s="19" t="str">
        <f>IF('様式 A-1'!$AL$1="","",'様式 A-1'!$AL$1)</f>
        <v/>
      </c>
      <c r="B103" s="52"/>
      <c r="C103" s="53" t="str">
        <f t="shared" si="3"/>
        <v/>
      </c>
      <c r="D103" s="53" t="str">
        <f t="shared" si="0"/>
        <v/>
      </c>
      <c r="E103" s="24">
        <f>'様式 A-1'!$D$7</f>
        <v>0</v>
      </c>
      <c r="F103" s="24" t="e">
        <f>'様式 WA-1（集計作業用）'!$D$6</f>
        <v>#N/A</v>
      </c>
      <c r="G103" s="24"/>
      <c r="H103" s="19"/>
      <c r="I103" s="52" t="s">
        <v>646</v>
      </c>
      <c r="J103" s="35"/>
      <c r="K103" s="36"/>
      <c r="L103" s="35"/>
      <c r="M103" s="36"/>
      <c r="N103" s="19" t="s">
        <v>36</v>
      </c>
      <c r="O103" s="255"/>
      <c r="P103" s="199"/>
      <c r="Q103" s="181"/>
      <c r="R103" s="181"/>
      <c r="S103" s="181"/>
      <c r="T103" s="25"/>
      <c r="U103" s="181"/>
      <c r="V103" s="181"/>
      <c r="W103" s="180"/>
      <c r="X103" s="181" t="str">
        <f>IF(W103="","",DATEDIF(W103,'様式 A-1'!$G$2,"Y"))</f>
        <v/>
      </c>
      <c r="Y103" s="181" t="str">
        <f t="shared" si="8"/>
        <v/>
      </c>
      <c r="Z103" s="181" t="str">
        <f>IF(W103="","",DATEDIF(W103,$BJ$156,"Y"))</f>
        <v/>
      </c>
      <c r="AA103" s="25"/>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70"/>
      <c r="AZ103" s="70">
        <f>COUNT(AB103:AX103)</f>
        <v>0</v>
      </c>
      <c r="BA103" s="54">
        <f t="shared" si="1"/>
        <v>0</v>
      </c>
      <c r="BB103" s="54">
        <f t="shared" si="2"/>
        <v>0</v>
      </c>
    </row>
    <row r="104" spans="1:54" ht="24" customHeight="1">
      <c r="A104" s="19" t="str">
        <f>IF('様式 A-1'!$AL$1="","",'様式 A-1'!$AL$1)</f>
        <v/>
      </c>
      <c r="B104" s="52"/>
      <c r="C104" s="53" t="str">
        <f t="shared" si="3"/>
        <v/>
      </c>
      <c r="D104" s="53" t="str">
        <f t="shared" si="0"/>
        <v/>
      </c>
      <c r="E104" s="24">
        <f>'様式 A-1'!$D$7</f>
        <v>0</v>
      </c>
      <c r="F104" s="24" t="e">
        <f>'様式 WA-1（集計作業用）'!$D$6</f>
        <v>#N/A</v>
      </c>
      <c r="G104" s="24"/>
      <c r="H104" s="19"/>
      <c r="I104" s="52" t="s">
        <v>647</v>
      </c>
      <c r="J104" s="35"/>
      <c r="K104" s="36"/>
      <c r="L104" s="35"/>
      <c r="M104" s="36"/>
      <c r="N104" s="19" t="s">
        <v>36</v>
      </c>
      <c r="O104" s="255"/>
      <c r="P104" s="199"/>
      <c r="Q104" s="181"/>
      <c r="R104" s="181"/>
      <c r="S104" s="181"/>
      <c r="T104" s="25"/>
      <c r="U104" s="181"/>
      <c r="V104" s="181"/>
      <c r="W104" s="180"/>
      <c r="X104" s="181" t="str">
        <f>IF(W104="","",DATEDIF(W104,'様式 A-1'!$G$2,"Y"))</f>
        <v/>
      </c>
      <c r="Y104" s="181" t="str">
        <f t="shared" si="8"/>
        <v/>
      </c>
      <c r="Z104" s="181" t="str">
        <f>IF(W104="","",DATEDIF(W104,$BJ$156,"Y"))</f>
        <v/>
      </c>
      <c r="AA104" s="25"/>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70"/>
      <c r="AZ104" s="70">
        <f>COUNT(AB104:AX104)</f>
        <v>0</v>
      </c>
      <c r="BA104" s="54">
        <f t="shared" si="1"/>
        <v>0</v>
      </c>
      <c r="BB104" s="54">
        <f t="shared" si="2"/>
        <v>0</v>
      </c>
    </row>
    <row r="105" spans="1:54" ht="24" customHeight="1">
      <c r="A105" s="19" t="str">
        <f>IF('様式 A-1'!$AL$1="","",'様式 A-1'!$AL$1)</f>
        <v/>
      </c>
      <c r="B105" s="52"/>
      <c r="C105" s="53" t="str">
        <f t="shared" si="3"/>
        <v/>
      </c>
      <c r="D105" s="53" t="str">
        <f t="shared" si="0"/>
        <v/>
      </c>
      <c r="E105" s="24">
        <f>'様式 A-1'!$D$7</f>
        <v>0</v>
      </c>
      <c r="F105" s="24" t="e">
        <f>'様式 WA-1（集計作業用）'!$D$6</f>
        <v>#N/A</v>
      </c>
      <c r="G105" s="24"/>
      <c r="H105" s="19"/>
      <c r="I105" s="52" t="s">
        <v>648</v>
      </c>
      <c r="J105" s="35"/>
      <c r="K105" s="36"/>
      <c r="L105" s="35"/>
      <c r="M105" s="36"/>
      <c r="N105" s="19" t="s">
        <v>36</v>
      </c>
      <c r="O105" s="255"/>
      <c r="P105" s="199"/>
      <c r="Q105" s="181"/>
      <c r="R105" s="181"/>
      <c r="S105" s="181"/>
      <c r="T105" s="25"/>
      <c r="U105" s="181"/>
      <c r="V105" s="181"/>
      <c r="W105" s="180"/>
      <c r="X105" s="181" t="str">
        <f>IF(W105="","",DATEDIF(W105,'様式 A-1'!$G$2,"Y"))</f>
        <v/>
      </c>
      <c r="Y105" s="181" t="str">
        <f t="shared" si="8"/>
        <v/>
      </c>
      <c r="Z105" s="181" t="str">
        <f>IF(W105="","",DATEDIF(W105,$BJ$156,"Y"))</f>
        <v/>
      </c>
      <c r="AA105" s="25"/>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70"/>
      <c r="AZ105" s="70">
        <f>COUNT(AB105:AX105)</f>
        <v>0</v>
      </c>
      <c r="BA105" s="54">
        <f t="shared" si="1"/>
        <v>0</v>
      </c>
      <c r="BB105" s="54">
        <f t="shared" si="2"/>
        <v>0</v>
      </c>
    </row>
    <row r="106" spans="1:54" ht="24" customHeight="1">
      <c r="A106" s="19" t="str">
        <f>IF('様式 A-1'!$AL$1="","",'様式 A-1'!$AL$1)</f>
        <v/>
      </c>
      <c r="B106" s="52"/>
      <c r="C106" s="53" t="str">
        <f t="shared" si="3"/>
        <v/>
      </c>
      <c r="D106" s="53" t="str">
        <f t="shared" si="0"/>
        <v/>
      </c>
      <c r="E106" s="24">
        <f>'様式 A-1'!$D$7</f>
        <v>0</v>
      </c>
      <c r="F106" s="24" t="e">
        <f>'様式 WA-1（集計作業用）'!$D$6</f>
        <v>#N/A</v>
      </c>
      <c r="G106" s="24"/>
      <c r="H106" s="19"/>
      <c r="I106" s="52" t="s">
        <v>649</v>
      </c>
      <c r="J106" s="35"/>
      <c r="K106" s="36"/>
      <c r="L106" s="35"/>
      <c r="M106" s="36"/>
      <c r="N106" s="19" t="s">
        <v>36</v>
      </c>
      <c r="O106" s="255"/>
      <c r="P106" s="199"/>
      <c r="Q106" s="181"/>
      <c r="R106" s="181"/>
      <c r="S106" s="181"/>
      <c r="T106" s="25"/>
      <c r="U106" s="181"/>
      <c r="V106" s="181"/>
      <c r="W106" s="180"/>
      <c r="X106" s="181" t="str">
        <f>IF(W106="","",DATEDIF(W106,'様式 A-1'!$G$2,"Y"))</f>
        <v/>
      </c>
      <c r="Y106" s="181" t="str">
        <f t="shared" si="8"/>
        <v/>
      </c>
      <c r="Z106" s="181" t="str">
        <f>IF(W106="","",DATEDIF(W106,$BJ$156,"Y"))</f>
        <v/>
      </c>
      <c r="AA106" s="25"/>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70"/>
      <c r="AZ106" s="70">
        <f>COUNT(AB106:AX106)</f>
        <v>0</v>
      </c>
      <c r="BA106" s="54">
        <f t="shared" si="1"/>
        <v>0</v>
      </c>
      <c r="BB106" s="54">
        <f t="shared" si="2"/>
        <v>0</v>
      </c>
    </row>
    <row r="107" spans="1:54" ht="24" customHeight="1">
      <c r="A107" s="19" t="str">
        <f>IF('様式 A-1'!$AL$1="","",'様式 A-1'!$AL$1)</f>
        <v/>
      </c>
      <c r="B107" s="52"/>
      <c r="C107" s="53" t="str">
        <f t="shared" si="3"/>
        <v/>
      </c>
      <c r="D107" s="53" t="str">
        <f t="shared" si="0"/>
        <v/>
      </c>
      <c r="E107" s="24">
        <f>'様式 A-1'!$D$7</f>
        <v>0</v>
      </c>
      <c r="F107" s="24" t="e">
        <f>'様式 WA-1（集計作業用）'!$D$6</f>
        <v>#N/A</v>
      </c>
      <c r="G107" s="24"/>
      <c r="H107" s="19"/>
      <c r="I107" s="52" t="s">
        <v>650</v>
      </c>
      <c r="J107" s="35"/>
      <c r="K107" s="36"/>
      <c r="L107" s="35"/>
      <c r="M107" s="36"/>
      <c r="N107" s="19" t="s">
        <v>36</v>
      </c>
      <c r="O107" s="255"/>
      <c r="P107" s="199"/>
      <c r="Q107" s="181"/>
      <c r="R107" s="181"/>
      <c r="S107" s="181"/>
      <c r="T107" s="25"/>
      <c r="U107" s="181"/>
      <c r="V107" s="181"/>
      <c r="W107" s="180"/>
      <c r="X107" s="181" t="str">
        <f>IF(W107="","",DATEDIF(W107,'様式 A-1'!$G$2,"Y"))</f>
        <v/>
      </c>
      <c r="Y107" s="181" t="str">
        <f t="shared" si="8"/>
        <v/>
      </c>
      <c r="Z107" s="181" t="str">
        <f>IF(W107="","",DATEDIF(W107,$BJ$156,"Y"))</f>
        <v/>
      </c>
      <c r="AA107" s="25"/>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70"/>
      <c r="AZ107" s="70">
        <f>COUNT(AB107:AX107)</f>
        <v>0</v>
      </c>
      <c r="BA107" s="54">
        <f t="shared" si="1"/>
        <v>0</v>
      </c>
      <c r="BB107" s="54">
        <f t="shared" si="2"/>
        <v>0</v>
      </c>
    </row>
    <row r="108" spans="1:54" ht="24" customHeight="1">
      <c r="A108" s="19" t="str">
        <f>IF('様式 A-1'!$AL$1="","",'様式 A-1'!$AL$1)</f>
        <v/>
      </c>
      <c r="B108" s="52"/>
      <c r="C108" s="53" t="str">
        <f t="shared" si="3"/>
        <v/>
      </c>
      <c r="D108" s="53" t="str">
        <f t="shared" si="0"/>
        <v/>
      </c>
      <c r="E108" s="24">
        <f>'様式 A-1'!$D$7</f>
        <v>0</v>
      </c>
      <c r="F108" s="24" t="e">
        <f>'様式 WA-1（集計作業用）'!$D$6</f>
        <v>#N/A</v>
      </c>
      <c r="G108" s="24"/>
      <c r="H108" s="19"/>
      <c r="I108" s="52" t="s">
        <v>651</v>
      </c>
      <c r="J108" s="35"/>
      <c r="K108" s="36"/>
      <c r="L108" s="35"/>
      <c r="M108" s="36"/>
      <c r="N108" s="19" t="s">
        <v>36</v>
      </c>
      <c r="O108" s="255"/>
      <c r="P108" s="199"/>
      <c r="Q108" s="181"/>
      <c r="R108" s="181"/>
      <c r="S108" s="181"/>
      <c r="T108" s="25"/>
      <c r="U108" s="181"/>
      <c r="V108" s="181"/>
      <c r="W108" s="180"/>
      <c r="X108" s="181" t="str">
        <f>IF(W108="","",DATEDIF(W108,'様式 A-1'!$G$2,"Y"))</f>
        <v/>
      </c>
      <c r="Y108" s="181" t="str">
        <f t="shared" si="8"/>
        <v/>
      </c>
      <c r="Z108" s="181" t="str">
        <f>IF(W108="","",DATEDIF(W108,$BJ$156,"Y"))</f>
        <v/>
      </c>
      <c r="AA108" s="25"/>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70"/>
      <c r="AZ108" s="70">
        <f>COUNT(AB108:AX108)</f>
        <v>0</v>
      </c>
      <c r="BA108" s="54">
        <f t="shared" si="1"/>
        <v>0</v>
      </c>
      <c r="BB108" s="54">
        <f t="shared" si="2"/>
        <v>0</v>
      </c>
    </row>
    <row r="109" spans="1:54" ht="24" customHeight="1">
      <c r="A109" s="19" t="str">
        <f>IF('様式 A-1'!$AL$1="","",'様式 A-1'!$AL$1)</f>
        <v/>
      </c>
      <c r="B109" s="52"/>
      <c r="C109" s="53" t="str">
        <f t="shared" si="3"/>
        <v/>
      </c>
      <c r="D109" s="53" t="str">
        <f t="shared" si="0"/>
        <v/>
      </c>
      <c r="E109" s="24">
        <f>'様式 A-1'!$D$7</f>
        <v>0</v>
      </c>
      <c r="F109" s="24" t="e">
        <f>'様式 WA-1（集計作業用）'!$D$6</f>
        <v>#N/A</v>
      </c>
      <c r="G109" s="24"/>
      <c r="H109" s="19"/>
      <c r="I109" s="52" t="s">
        <v>652</v>
      </c>
      <c r="J109" s="35"/>
      <c r="K109" s="36"/>
      <c r="L109" s="35"/>
      <c r="M109" s="36"/>
      <c r="N109" s="19" t="s">
        <v>36</v>
      </c>
      <c r="O109" s="255"/>
      <c r="P109" s="199"/>
      <c r="Q109" s="181"/>
      <c r="R109" s="181"/>
      <c r="S109" s="181"/>
      <c r="T109" s="25"/>
      <c r="U109" s="181"/>
      <c r="V109" s="181"/>
      <c r="W109" s="180"/>
      <c r="X109" s="181" t="str">
        <f>IF(W109="","",DATEDIF(W109,'様式 A-1'!$G$2,"Y"))</f>
        <v/>
      </c>
      <c r="Y109" s="181" t="str">
        <f t="shared" si="8"/>
        <v/>
      </c>
      <c r="Z109" s="181" t="str">
        <f>IF(W109="","",DATEDIF(W109,$BJ$156,"Y"))</f>
        <v/>
      </c>
      <c r="AA109" s="25"/>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70"/>
      <c r="AZ109" s="70">
        <f>COUNT(AB109:AX109)</f>
        <v>0</v>
      </c>
      <c r="BA109" s="54">
        <f t="shared" si="1"/>
        <v>0</v>
      </c>
      <c r="BB109" s="54">
        <f t="shared" si="2"/>
        <v>0</v>
      </c>
    </row>
    <row r="110" spans="1:54" ht="24" customHeight="1">
      <c r="A110" s="19" t="str">
        <f>IF('様式 A-1'!$AL$1="","",'様式 A-1'!$AL$1)</f>
        <v/>
      </c>
      <c r="B110" s="52"/>
      <c r="C110" s="53" t="str">
        <f t="shared" si="3"/>
        <v/>
      </c>
      <c r="D110" s="53" t="str">
        <f t="shared" si="0"/>
        <v/>
      </c>
      <c r="E110" s="24">
        <f>'様式 A-1'!$D$7</f>
        <v>0</v>
      </c>
      <c r="F110" s="24" t="e">
        <f>'様式 WA-1（集計作業用）'!$D$6</f>
        <v>#N/A</v>
      </c>
      <c r="G110" s="24"/>
      <c r="H110" s="19"/>
      <c r="I110" s="52" t="s">
        <v>653</v>
      </c>
      <c r="J110" s="35"/>
      <c r="K110" s="36"/>
      <c r="L110" s="35"/>
      <c r="M110" s="36"/>
      <c r="N110" s="19" t="s">
        <v>36</v>
      </c>
      <c r="O110" s="255"/>
      <c r="P110" s="199"/>
      <c r="Q110" s="181"/>
      <c r="R110" s="181"/>
      <c r="S110" s="181"/>
      <c r="T110" s="25"/>
      <c r="U110" s="181"/>
      <c r="V110" s="181"/>
      <c r="W110" s="180"/>
      <c r="X110" s="181" t="str">
        <f>IF(W110="","",DATEDIF(W110,'様式 A-1'!$G$2,"Y"))</f>
        <v/>
      </c>
      <c r="Y110" s="181" t="str">
        <f t="shared" si="8"/>
        <v/>
      </c>
      <c r="Z110" s="181" t="str">
        <f>IF(W110="","",DATEDIF(W110,$BJ$156,"Y"))</f>
        <v/>
      </c>
      <c r="AA110" s="25"/>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70"/>
      <c r="AZ110" s="70">
        <f>COUNT(AB110:AX110)</f>
        <v>0</v>
      </c>
      <c r="BA110" s="54">
        <f t="shared" si="1"/>
        <v>0</v>
      </c>
      <c r="BB110" s="54">
        <f t="shared" si="2"/>
        <v>0</v>
      </c>
    </row>
    <row r="111" spans="1:54" ht="24" customHeight="1">
      <c r="A111" s="19" t="str">
        <f>IF('様式 A-1'!$AL$1="","",'様式 A-1'!$AL$1)</f>
        <v/>
      </c>
      <c r="B111" s="52"/>
      <c r="C111" s="53" t="str">
        <f t="shared" si="3"/>
        <v/>
      </c>
      <c r="D111" s="53" t="str">
        <f t="shared" si="0"/>
        <v/>
      </c>
      <c r="E111" s="24">
        <f>'様式 A-1'!$D$7</f>
        <v>0</v>
      </c>
      <c r="F111" s="24" t="e">
        <f>'様式 WA-1（集計作業用）'!$D$6</f>
        <v>#N/A</v>
      </c>
      <c r="G111" s="24"/>
      <c r="H111" s="19"/>
      <c r="I111" s="52" t="s">
        <v>654</v>
      </c>
      <c r="J111" s="35"/>
      <c r="K111" s="36"/>
      <c r="L111" s="35"/>
      <c r="M111" s="36"/>
      <c r="N111" s="19" t="s">
        <v>36</v>
      </c>
      <c r="O111" s="255"/>
      <c r="P111" s="199"/>
      <c r="Q111" s="181"/>
      <c r="R111" s="181"/>
      <c r="S111" s="181"/>
      <c r="T111" s="25"/>
      <c r="U111" s="181"/>
      <c r="V111" s="181"/>
      <c r="W111" s="180"/>
      <c r="X111" s="181" t="str">
        <f>IF(W111="","",DATEDIF(W111,'様式 A-1'!$G$2,"Y"))</f>
        <v/>
      </c>
      <c r="Y111" s="181" t="str">
        <f t="shared" si="8"/>
        <v/>
      </c>
      <c r="Z111" s="181" t="str">
        <f>IF(W111="","",DATEDIF(W111,$BJ$156,"Y"))</f>
        <v/>
      </c>
      <c r="AA111" s="25"/>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70"/>
      <c r="AZ111" s="70">
        <f>COUNT(AB111:AX111)</f>
        <v>0</v>
      </c>
      <c r="BA111" s="54">
        <f t="shared" si="1"/>
        <v>0</v>
      </c>
      <c r="BB111" s="54">
        <f t="shared" si="2"/>
        <v>0</v>
      </c>
    </row>
    <row r="112" spans="1:54" ht="24" customHeight="1">
      <c r="A112" s="19" t="str">
        <f>IF('様式 A-1'!$AL$1="","",'様式 A-1'!$AL$1)</f>
        <v/>
      </c>
      <c r="B112" s="52"/>
      <c r="C112" s="53" t="str">
        <f t="shared" si="3"/>
        <v/>
      </c>
      <c r="D112" s="53" t="str">
        <f t="shared" si="0"/>
        <v/>
      </c>
      <c r="E112" s="24">
        <f>'様式 A-1'!$D$7</f>
        <v>0</v>
      </c>
      <c r="F112" s="24" t="e">
        <f>'様式 WA-1（集計作業用）'!$D$6</f>
        <v>#N/A</v>
      </c>
      <c r="G112" s="24"/>
      <c r="H112" s="19"/>
      <c r="I112" s="52" t="s">
        <v>655</v>
      </c>
      <c r="J112" s="35"/>
      <c r="K112" s="36"/>
      <c r="L112" s="35"/>
      <c r="M112" s="36"/>
      <c r="N112" s="19" t="s">
        <v>36</v>
      </c>
      <c r="O112" s="255"/>
      <c r="P112" s="199"/>
      <c r="Q112" s="181"/>
      <c r="R112" s="181"/>
      <c r="S112" s="181"/>
      <c r="T112" s="25"/>
      <c r="U112" s="181"/>
      <c r="V112" s="181"/>
      <c r="W112" s="180"/>
      <c r="X112" s="181" t="str">
        <f>IF(W112="","",DATEDIF(W112,'様式 A-1'!$G$2,"Y"))</f>
        <v/>
      </c>
      <c r="Y112" s="181" t="str">
        <f t="shared" si="8"/>
        <v/>
      </c>
      <c r="Z112" s="181" t="str">
        <f>IF(W112="","",DATEDIF(W112,$BJ$156,"Y"))</f>
        <v/>
      </c>
      <c r="AA112" s="25"/>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70"/>
      <c r="AZ112" s="70">
        <f>COUNT(AB112:AX112)</f>
        <v>0</v>
      </c>
      <c r="BA112" s="54">
        <f t="shared" si="1"/>
        <v>0</v>
      </c>
      <c r="BB112" s="54">
        <f t="shared" si="2"/>
        <v>0</v>
      </c>
    </row>
    <row r="113" spans="1:54" ht="24" customHeight="1">
      <c r="A113" s="19" t="str">
        <f>IF('様式 A-1'!$AL$1="","",'様式 A-1'!$AL$1)</f>
        <v/>
      </c>
      <c r="B113" s="52"/>
      <c r="C113" s="53" t="str">
        <f t="shared" si="3"/>
        <v/>
      </c>
      <c r="D113" s="53" t="str">
        <f t="shared" ref="D113:D129" si="9">IF(J113="","",ASC(TRIM(L113&amp;" "&amp;M113)))</f>
        <v/>
      </c>
      <c r="E113" s="24">
        <f>'様式 A-1'!$D$7</f>
        <v>0</v>
      </c>
      <c r="F113" s="24" t="e">
        <f>'様式 WA-1（集計作業用）'!$D$6</f>
        <v>#N/A</v>
      </c>
      <c r="G113" s="24"/>
      <c r="H113" s="19"/>
      <c r="I113" s="52" t="s">
        <v>656</v>
      </c>
      <c r="J113" s="35"/>
      <c r="K113" s="36"/>
      <c r="L113" s="35"/>
      <c r="M113" s="36"/>
      <c r="N113" s="19" t="s">
        <v>36</v>
      </c>
      <c r="O113" s="255"/>
      <c r="P113" s="199"/>
      <c r="Q113" s="181"/>
      <c r="R113" s="181"/>
      <c r="S113" s="181"/>
      <c r="T113" s="25"/>
      <c r="U113" s="181"/>
      <c r="V113" s="181"/>
      <c r="W113" s="180"/>
      <c r="X113" s="181" t="str">
        <f>IF(W113="","",DATEDIF(W113,'様式 A-1'!$G$2,"Y"))</f>
        <v/>
      </c>
      <c r="Y113" s="181" t="str">
        <f t="shared" si="8"/>
        <v/>
      </c>
      <c r="Z113" s="181" t="str">
        <f>IF(W113="","",DATEDIF(W113,$BJ$156,"Y"))</f>
        <v/>
      </c>
      <c r="AA113" s="25"/>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70"/>
      <c r="AZ113" s="70">
        <f>COUNT(AB113:AX113)</f>
        <v>0</v>
      </c>
      <c r="BA113" s="54">
        <f t="shared" ref="BA113:BA129" si="10">IF(AZ113&lt;=$BG$154,AZ113,$BG$154)</f>
        <v>0</v>
      </c>
      <c r="BB113" s="54">
        <f t="shared" ref="BB113:BB129" si="11">IF(AZ113&lt;=$BG$154,0,AZ113-$BG$154)</f>
        <v>0</v>
      </c>
    </row>
    <row r="114" spans="1:54" ht="24" customHeight="1">
      <c r="A114" s="19" t="str">
        <f>IF('様式 A-1'!$AL$1="","",'様式 A-1'!$AL$1)</f>
        <v/>
      </c>
      <c r="B114" s="52"/>
      <c r="C114" s="53" t="str">
        <f t="shared" ref="C114:C129" si="12">IF(J114="","",TRIM(J114&amp;"　"&amp;K114))</f>
        <v/>
      </c>
      <c r="D114" s="53" t="str">
        <f t="shared" si="9"/>
        <v/>
      </c>
      <c r="E114" s="24">
        <f>'様式 A-1'!$D$7</f>
        <v>0</v>
      </c>
      <c r="F114" s="24" t="e">
        <f>'様式 WA-1（集計作業用）'!$D$6</f>
        <v>#N/A</v>
      </c>
      <c r="G114" s="24"/>
      <c r="H114" s="19"/>
      <c r="I114" s="52" t="s">
        <v>657</v>
      </c>
      <c r="J114" s="35"/>
      <c r="K114" s="36"/>
      <c r="L114" s="35"/>
      <c r="M114" s="36"/>
      <c r="N114" s="19" t="s">
        <v>36</v>
      </c>
      <c r="O114" s="255"/>
      <c r="P114" s="199"/>
      <c r="Q114" s="181"/>
      <c r="R114" s="181"/>
      <c r="S114" s="181"/>
      <c r="T114" s="25"/>
      <c r="U114" s="181"/>
      <c r="V114" s="181"/>
      <c r="W114" s="180"/>
      <c r="X114" s="181" t="str">
        <f>IF(W114="","",DATEDIF(W114,'様式 A-1'!$G$2,"Y"))</f>
        <v/>
      </c>
      <c r="Y114" s="181" t="str">
        <f t="shared" si="8"/>
        <v/>
      </c>
      <c r="Z114" s="181" t="str">
        <f>IF(W114="","",DATEDIF(W114,$BJ$156,"Y"))</f>
        <v/>
      </c>
      <c r="AA114" s="25"/>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70"/>
      <c r="AZ114" s="70">
        <f>COUNT(AB114:AX114)</f>
        <v>0</v>
      </c>
      <c r="BA114" s="54">
        <f t="shared" si="10"/>
        <v>0</v>
      </c>
      <c r="BB114" s="54">
        <f t="shared" si="11"/>
        <v>0</v>
      </c>
    </row>
    <row r="115" spans="1:54" ht="24" customHeight="1">
      <c r="A115" s="19" t="str">
        <f>IF('様式 A-1'!$AL$1="","",'様式 A-1'!$AL$1)</f>
        <v/>
      </c>
      <c r="B115" s="52"/>
      <c r="C115" s="53" t="str">
        <f t="shared" si="12"/>
        <v/>
      </c>
      <c r="D115" s="53" t="str">
        <f t="shared" si="9"/>
        <v/>
      </c>
      <c r="E115" s="24">
        <f>'様式 A-1'!$D$7</f>
        <v>0</v>
      </c>
      <c r="F115" s="24" t="e">
        <f>'様式 WA-1（集計作業用）'!$D$6</f>
        <v>#N/A</v>
      </c>
      <c r="G115" s="24"/>
      <c r="H115" s="19"/>
      <c r="I115" s="52" t="s">
        <v>658</v>
      </c>
      <c r="J115" s="35"/>
      <c r="K115" s="36"/>
      <c r="L115" s="35"/>
      <c r="M115" s="36"/>
      <c r="N115" s="19" t="s">
        <v>36</v>
      </c>
      <c r="O115" s="255"/>
      <c r="P115" s="199"/>
      <c r="Q115" s="181"/>
      <c r="R115" s="181"/>
      <c r="S115" s="181"/>
      <c r="T115" s="25"/>
      <c r="U115" s="181"/>
      <c r="V115" s="181"/>
      <c r="W115" s="180"/>
      <c r="X115" s="181" t="str">
        <f>IF(W115="","",DATEDIF(W115,'様式 A-1'!$G$2,"Y"))</f>
        <v/>
      </c>
      <c r="Y115" s="181" t="str">
        <f t="shared" si="8"/>
        <v/>
      </c>
      <c r="Z115" s="181" t="str">
        <f>IF(W115="","",DATEDIF(W115,$BJ$156,"Y"))</f>
        <v/>
      </c>
      <c r="AA115" s="25"/>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70"/>
      <c r="AZ115" s="70">
        <f>COUNT(AB115:AX115)</f>
        <v>0</v>
      </c>
      <c r="BA115" s="54">
        <f t="shared" si="10"/>
        <v>0</v>
      </c>
      <c r="BB115" s="54">
        <f t="shared" si="11"/>
        <v>0</v>
      </c>
    </row>
    <row r="116" spans="1:54" ht="24" customHeight="1">
      <c r="A116" s="19" t="str">
        <f>IF('様式 A-1'!$AL$1="","",'様式 A-1'!$AL$1)</f>
        <v/>
      </c>
      <c r="B116" s="52"/>
      <c r="C116" s="53" t="str">
        <f t="shared" si="12"/>
        <v/>
      </c>
      <c r="D116" s="53" t="str">
        <f t="shared" si="9"/>
        <v/>
      </c>
      <c r="E116" s="24">
        <f>'様式 A-1'!$D$7</f>
        <v>0</v>
      </c>
      <c r="F116" s="24" t="e">
        <f>'様式 WA-1（集計作業用）'!$D$6</f>
        <v>#N/A</v>
      </c>
      <c r="G116" s="24"/>
      <c r="H116" s="19"/>
      <c r="I116" s="52" t="s">
        <v>659</v>
      </c>
      <c r="J116" s="35"/>
      <c r="K116" s="36"/>
      <c r="L116" s="35"/>
      <c r="M116" s="36"/>
      <c r="N116" s="19" t="s">
        <v>36</v>
      </c>
      <c r="O116" s="255"/>
      <c r="P116" s="199"/>
      <c r="Q116" s="181"/>
      <c r="R116" s="181"/>
      <c r="S116" s="181"/>
      <c r="T116" s="25"/>
      <c r="U116" s="181"/>
      <c r="V116" s="181"/>
      <c r="W116" s="180"/>
      <c r="X116" s="181" t="str">
        <f>IF(W116="","",DATEDIF(W116,'様式 A-1'!$G$2,"Y"))</f>
        <v/>
      </c>
      <c r="Y116" s="181" t="str">
        <f t="shared" si="8"/>
        <v/>
      </c>
      <c r="Z116" s="181" t="str">
        <f>IF(W116="","",DATEDIF(W116,$BJ$156,"Y"))</f>
        <v/>
      </c>
      <c r="AA116" s="25"/>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70"/>
      <c r="AZ116" s="70">
        <f>COUNT(AB116:AX116)</f>
        <v>0</v>
      </c>
      <c r="BA116" s="54">
        <f t="shared" si="10"/>
        <v>0</v>
      </c>
      <c r="BB116" s="54">
        <f t="shared" si="11"/>
        <v>0</v>
      </c>
    </row>
    <row r="117" spans="1:54" ht="24" customHeight="1">
      <c r="A117" s="19" t="str">
        <f>IF('様式 A-1'!$AL$1="","",'様式 A-1'!$AL$1)</f>
        <v/>
      </c>
      <c r="B117" s="52"/>
      <c r="C117" s="53" t="str">
        <f t="shared" si="12"/>
        <v/>
      </c>
      <c r="D117" s="53" t="str">
        <f t="shared" si="9"/>
        <v/>
      </c>
      <c r="E117" s="24">
        <f>'様式 A-1'!$D$7</f>
        <v>0</v>
      </c>
      <c r="F117" s="24" t="e">
        <f>'様式 WA-1（集計作業用）'!$D$6</f>
        <v>#N/A</v>
      </c>
      <c r="G117" s="24"/>
      <c r="H117" s="19"/>
      <c r="I117" s="52" t="s">
        <v>660</v>
      </c>
      <c r="J117" s="35"/>
      <c r="K117" s="36"/>
      <c r="L117" s="35"/>
      <c r="M117" s="36"/>
      <c r="N117" s="19" t="s">
        <v>36</v>
      </c>
      <c r="O117" s="255"/>
      <c r="P117" s="199"/>
      <c r="Q117" s="181"/>
      <c r="R117" s="181"/>
      <c r="S117" s="181"/>
      <c r="T117" s="25"/>
      <c r="U117" s="181"/>
      <c r="V117" s="181"/>
      <c r="W117" s="180"/>
      <c r="X117" s="181" t="str">
        <f>IF(W117="","",DATEDIF(W117,'様式 A-1'!$G$2,"Y"))</f>
        <v/>
      </c>
      <c r="Y117" s="181" t="str">
        <f t="shared" si="8"/>
        <v/>
      </c>
      <c r="Z117" s="181" t="str">
        <f>IF(W117="","",DATEDIF(W117,$BJ$156,"Y"))</f>
        <v/>
      </c>
      <c r="AA117" s="25"/>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70"/>
      <c r="AZ117" s="70">
        <f>COUNT(AB117:AX117)</f>
        <v>0</v>
      </c>
      <c r="BA117" s="54">
        <f t="shared" si="10"/>
        <v>0</v>
      </c>
      <c r="BB117" s="54">
        <f t="shared" si="11"/>
        <v>0</v>
      </c>
    </row>
    <row r="118" spans="1:54" ht="24" customHeight="1">
      <c r="A118" s="19" t="str">
        <f>IF('様式 A-1'!$AL$1="","",'様式 A-1'!$AL$1)</f>
        <v/>
      </c>
      <c r="B118" s="52"/>
      <c r="C118" s="53" t="str">
        <f t="shared" si="12"/>
        <v/>
      </c>
      <c r="D118" s="53" t="str">
        <f t="shared" si="9"/>
        <v/>
      </c>
      <c r="E118" s="24">
        <f>'様式 A-1'!$D$7</f>
        <v>0</v>
      </c>
      <c r="F118" s="24" t="e">
        <f>'様式 WA-1（集計作業用）'!$D$6</f>
        <v>#N/A</v>
      </c>
      <c r="G118" s="24"/>
      <c r="H118" s="19"/>
      <c r="I118" s="52" t="s">
        <v>661</v>
      </c>
      <c r="J118" s="35"/>
      <c r="K118" s="36"/>
      <c r="L118" s="35"/>
      <c r="M118" s="36"/>
      <c r="N118" s="19" t="s">
        <v>36</v>
      </c>
      <c r="O118" s="255"/>
      <c r="P118" s="199"/>
      <c r="Q118" s="181"/>
      <c r="R118" s="181"/>
      <c r="S118" s="181"/>
      <c r="T118" s="25"/>
      <c r="U118" s="181"/>
      <c r="V118" s="181"/>
      <c r="W118" s="180"/>
      <c r="X118" s="181" t="str">
        <f>IF(W118="","",DATEDIF(W118,'様式 A-1'!$G$2,"Y"))</f>
        <v/>
      </c>
      <c r="Y118" s="181" t="str">
        <f t="shared" si="8"/>
        <v/>
      </c>
      <c r="Z118" s="181" t="str">
        <f>IF(W118="","",DATEDIF(W118,$BJ$156,"Y"))</f>
        <v/>
      </c>
      <c r="AA118" s="25"/>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70"/>
      <c r="AZ118" s="70">
        <f>COUNT(AB118:AX118)</f>
        <v>0</v>
      </c>
      <c r="BA118" s="54">
        <f t="shared" si="10"/>
        <v>0</v>
      </c>
      <c r="BB118" s="54">
        <f t="shared" si="11"/>
        <v>0</v>
      </c>
    </row>
    <row r="119" spans="1:54" ht="24" customHeight="1">
      <c r="A119" s="19" t="str">
        <f>IF('様式 A-1'!$AL$1="","",'様式 A-1'!$AL$1)</f>
        <v/>
      </c>
      <c r="B119" s="52"/>
      <c r="C119" s="53" t="str">
        <f t="shared" si="12"/>
        <v/>
      </c>
      <c r="D119" s="53" t="str">
        <f t="shared" si="9"/>
        <v/>
      </c>
      <c r="E119" s="24">
        <f>'様式 A-1'!$D$7</f>
        <v>0</v>
      </c>
      <c r="F119" s="24" t="e">
        <f>'様式 WA-1（集計作業用）'!$D$6</f>
        <v>#N/A</v>
      </c>
      <c r="G119" s="24"/>
      <c r="H119" s="19"/>
      <c r="I119" s="52" t="s">
        <v>662</v>
      </c>
      <c r="J119" s="35"/>
      <c r="K119" s="36"/>
      <c r="L119" s="35"/>
      <c r="M119" s="36"/>
      <c r="N119" s="19" t="s">
        <v>36</v>
      </c>
      <c r="O119" s="255"/>
      <c r="P119" s="199"/>
      <c r="Q119" s="181"/>
      <c r="R119" s="181"/>
      <c r="S119" s="181"/>
      <c r="T119" s="25"/>
      <c r="U119" s="181"/>
      <c r="V119" s="181"/>
      <c r="W119" s="180"/>
      <c r="X119" s="181" t="str">
        <f>IF(W119="","",DATEDIF(W119,'様式 A-1'!$G$2,"Y"))</f>
        <v/>
      </c>
      <c r="Y119" s="181" t="str">
        <f t="shared" si="8"/>
        <v/>
      </c>
      <c r="Z119" s="181" t="str">
        <f>IF(W119="","",DATEDIF(W119,$BJ$156,"Y"))</f>
        <v/>
      </c>
      <c r="AA119" s="25"/>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70"/>
      <c r="AZ119" s="70">
        <f>COUNT(AB119:AX119)</f>
        <v>0</v>
      </c>
      <c r="BA119" s="54">
        <f t="shared" si="10"/>
        <v>0</v>
      </c>
      <c r="BB119" s="54">
        <f t="shared" si="11"/>
        <v>0</v>
      </c>
    </row>
    <row r="120" spans="1:54" ht="24" customHeight="1">
      <c r="A120" s="19" t="str">
        <f>IF('様式 A-1'!$AL$1="","",'様式 A-1'!$AL$1)</f>
        <v/>
      </c>
      <c r="B120" s="52"/>
      <c r="C120" s="53" t="str">
        <f t="shared" si="12"/>
        <v/>
      </c>
      <c r="D120" s="53" t="str">
        <f t="shared" si="9"/>
        <v/>
      </c>
      <c r="E120" s="24">
        <f>'様式 A-1'!$D$7</f>
        <v>0</v>
      </c>
      <c r="F120" s="24" t="e">
        <f>'様式 WA-1（集計作業用）'!$D$6</f>
        <v>#N/A</v>
      </c>
      <c r="G120" s="24"/>
      <c r="H120" s="19"/>
      <c r="I120" s="52" t="s">
        <v>663</v>
      </c>
      <c r="J120" s="35"/>
      <c r="K120" s="36"/>
      <c r="L120" s="35"/>
      <c r="M120" s="36"/>
      <c r="N120" s="19" t="s">
        <v>36</v>
      </c>
      <c r="O120" s="255"/>
      <c r="P120" s="199"/>
      <c r="Q120" s="181"/>
      <c r="R120" s="181"/>
      <c r="S120" s="181"/>
      <c r="T120" s="25"/>
      <c r="U120" s="181"/>
      <c r="V120" s="181"/>
      <c r="W120" s="180"/>
      <c r="X120" s="181" t="str">
        <f>IF(W120="","",DATEDIF(W120,'様式 A-1'!$G$2,"Y"))</f>
        <v/>
      </c>
      <c r="Y120" s="181" t="str">
        <f t="shared" si="8"/>
        <v/>
      </c>
      <c r="Z120" s="181" t="str">
        <f>IF(W120="","",DATEDIF(W120,$BJ$156,"Y"))</f>
        <v/>
      </c>
      <c r="AA120" s="25"/>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70"/>
      <c r="AZ120" s="70">
        <f>COUNT(AB120:AX120)</f>
        <v>0</v>
      </c>
      <c r="BA120" s="54">
        <f t="shared" si="10"/>
        <v>0</v>
      </c>
      <c r="BB120" s="54">
        <f t="shared" si="11"/>
        <v>0</v>
      </c>
    </row>
    <row r="121" spans="1:54" ht="24" customHeight="1">
      <c r="A121" s="19" t="str">
        <f>IF('様式 A-1'!$AL$1="","",'様式 A-1'!$AL$1)</f>
        <v/>
      </c>
      <c r="B121" s="52"/>
      <c r="C121" s="53" t="str">
        <f t="shared" si="12"/>
        <v/>
      </c>
      <c r="D121" s="53" t="str">
        <f t="shared" si="9"/>
        <v/>
      </c>
      <c r="E121" s="24">
        <f>'様式 A-1'!$D$7</f>
        <v>0</v>
      </c>
      <c r="F121" s="24" t="e">
        <f>'様式 WA-1（集計作業用）'!$D$6</f>
        <v>#N/A</v>
      </c>
      <c r="G121" s="24"/>
      <c r="H121" s="19"/>
      <c r="I121" s="52" t="s">
        <v>664</v>
      </c>
      <c r="J121" s="35"/>
      <c r="K121" s="36"/>
      <c r="L121" s="35"/>
      <c r="M121" s="36"/>
      <c r="N121" s="19" t="s">
        <v>36</v>
      </c>
      <c r="O121" s="255"/>
      <c r="P121" s="199"/>
      <c r="Q121" s="181"/>
      <c r="R121" s="181"/>
      <c r="S121" s="181"/>
      <c r="T121" s="25"/>
      <c r="U121" s="181"/>
      <c r="V121" s="181"/>
      <c r="W121" s="180"/>
      <c r="X121" s="181" t="str">
        <f>IF(W121="","",DATEDIF(W121,'様式 A-1'!$G$2,"Y"))</f>
        <v/>
      </c>
      <c r="Y121" s="181" t="str">
        <f t="shared" si="8"/>
        <v/>
      </c>
      <c r="Z121" s="181" t="str">
        <f>IF(W121="","",DATEDIF(W121,$BJ$156,"Y"))</f>
        <v/>
      </c>
      <c r="AA121" s="25"/>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70"/>
      <c r="AZ121" s="70">
        <f>COUNT(AB121:AX121)</f>
        <v>0</v>
      </c>
      <c r="BA121" s="54">
        <f t="shared" si="10"/>
        <v>0</v>
      </c>
      <c r="BB121" s="54">
        <f t="shared" si="11"/>
        <v>0</v>
      </c>
    </row>
    <row r="122" spans="1:54" ht="24" customHeight="1">
      <c r="A122" s="19" t="str">
        <f>IF('様式 A-1'!$AL$1="","",'様式 A-1'!$AL$1)</f>
        <v/>
      </c>
      <c r="B122" s="52"/>
      <c r="C122" s="53" t="str">
        <f t="shared" si="12"/>
        <v/>
      </c>
      <c r="D122" s="53" t="str">
        <f t="shared" si="9"/>
        <v/>
      </c>
      <c r="E122" s="24">
        <f>'様式 A-1'!$D$7</f>
        <v>0</v>
      </c>
      <c r="F122" s="24" t="e">
        <f>'様式 WA-1（集計作業用）'!$D$6</f>
        <v>#N/A</v>
      </c>
      <c r="G122" s="24"/>
      <c r="H122" s="19"/>
      <c r="I122" s="52" t="s">
        <v>665</v>
      </c>
      <c r="J122" s="35"/>
      <c r="K122" s="36"/>
      <c r="L122" s="35"/>
      <c r="M122" s="36"/>
      <c r="N122" s="19" t="s">
        <v>36</v>
      </c>
      <c r="O122" s="255"/>
      <c r="P122" s="199"/>
      <c r="Q122" s="181"/>
      <c r="R122" s="181"/>
      <c r="S122" s="181"/>
      <c r="T122" s="25"/>
      <c r="U122" s="181"/>
      <c r="V122" s="181"/>
      <c r="W122" s="180"/>
      <c r="X122" s="181" t="str">
        <f>IF(W122="","",DATEDIF(W122,'様式 A-1'!$G$2,"Y"))</f>
        <v/>
      </c>
      <c r="Y122" s="181" t="str">
        <f t="shared" si="8"/>
        <v/>
      </c>
      <c r="Z122" s="181" t="str">
        <f>IF(W122="","",DATEDIF(W122,$BJ$156,"Y"))</f>
        <v/>
      </c>
      <c r="AA122" s="25"/>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70"/>
      <c r="AZ122" s="70">
        <f>COUNT(AB122:AX122)</f>
        <v>0</v>
      </c>
      <c r="BA122" s="54">
        <f t="shared" si="10"/>
        <v>0</v>
      </c>
      <c r="BB122" s="54">
        <f t="shared" si="11"/>
        <v>0</v>
      </c>
    </row>
    <row r="123" spans="1:54" ht="24" customHeight="1">
      <c r="A123" s="19" t="str">
        <f>IF('様式 A-1'!$AL$1="","",'様式 A-1'!$AL$1)</f>
        <v/>
      </c>
      <c r="B123" s="52"/>
      <c r="C123" s="53" t="str">
        <f t="shared" si="12"/>
        <v/>
      </c>
      <c r="D123" s="53" t="str">
        <f t="shared" si="9"/>
        <v/>
      </c>
      <c r="E123" s="24">
        <f>'様式 A-1'!$D$7</f>
        <v>0</v>
      </c>
      <c r="F123" s="24" t="e">
        <f>'様式 WA-1（集計作業用）'!$D$6</f>
        <v>#N/A</v>
      </c>
      <c r="G123" s="24"/>
      <c r="H123" s="19"/>
      <c r="I123" s="52" t="s">
        <v>666</v>
      </c>
      <c r="J123" s="35"/>
      <c r="K123" s="36"/>
      <c r="L123" s="35"/>
      <c r="M123" s="36"/>
      <c r="N123" s="19" t="s">
        <v>36</v>
      </c>
      <c r="O123" s="255"/>
      <c r="P123" s="199"/>
      <c r="Q123" s="181"/>
      <c r="R123" s="181"/>
      <c r="S123" s="181"/>
      <c r="T123" s="25"/>
      <c r="U123" s="181"/>
      <c r="V123" s="181"/>
      <c r="W123" s="180"/>
      <c r="X123" s="181" t="str">
        <f>IF(W123="","",DATEDIF(W123,'様式 A-1'!$G$2,"Y"))</f>
        <v/>
      </c>
      <c r="Y123" s="181" t="str">
        <f t="shared" si="8"/>
        <v/>
      </c>
      <c r="Z123" s="181" t="str">
        <f>IF(W123="","",DATEDIF(W123,$BJ$156,"Y"))</f>
        <v/>
      </c>
      <c r="AA123" s="25"/>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70"/>
      <c r="AZ123" s="70">
        <f>COUNT(AB123:AX123)</f>
        <v>0</v>
      </c>
      <c r="BA123" s="54">
        <f t="shared" si="10"/>
        <v>0</v>
      </c>
      <c r="BB123" s="54">
        <f t="shared" si="11"/>
        <v>0</v>
      </c>
    </row>
    <row r="124" spans="1:54" ht="24" customHeight="1">
      <c r="A124" s="19" t="str">
        <f>IF('様式 A-1'!$AL$1="","",'様式 A-1'!$AL$1)</f>
        <v/>
      </c>
      <c r="B124" s="52"/>
      <c r="C124" s="53" t="str">
        <f t="shared" si="12"/>
        <v/>
      </c>
      <c r="D124" s="53" t="str">
        <f t="shared" si="9"/>
        <v/>
      </c>
      <c r="E124" s="24">
        <f>'様式 A-1'!$D$7</f>
        <v>0</v>
      </c>
      <c r="F124" s="24" t="e">
        <f>'様式 WA-1（集計作業用）'!$D$6</f>
        <v>#N/A</v>
      </c>
      <c r="G124" s="24"/>
      <c r="H124" s="19"/>
      <c r="I124" s="52" t="s">
        <v>667</v>
      </c>
      <c r="J124" s="35"/>
      <c r="K124" s="36"/>
      <c r="L124" s="35"/>
      <c r="M124" s="36"/>
      <c r="N124" s="19" t="s">
        <v>36</v>
      </c>
      <c r="O124" s="255"/>
      <c r="P124" s="199"/>
      <c r="Q124" s="181"/>
      <c r="R124" s="181"/>
      <c r="S124" s="181"/>
      <c r="T124" s="25"/>
      <c r="U124" s="181"/>
      <c r="V124" s="181"/>
      <c r="W124" s="180"/>
      <c r="X124" s="181" t="str">
        <f>IF(W124="","",DATEDIF(W124,'様式 A-1'!$G$2,"Y"))</f>
        <v/>
      </c>
      <c r="Y124" s="181" t="str">
        <f t="shared" si="8"/>
        <v/>
      </c>
      <c r="Z124" s="181" t="str">
        <f>IF(W124="","",DATEDIF(W124,$BJ$156,"Y"))</f>
        <v/>
      </c>
      <c r="AA124" s="25"/>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70"/>
      <c r="AZ124" s="70">
        <f>COUNT(AB124:AX124)</f>
        <v>0</v>
      </c>
      <c r="BA124" s="54">
        <f t="shared" si="10"/>
        <v>0</v>
      </c>
      <c r="BB124" s="54">
        <f t="shared" si="11"/>
        <v>0</v>
      </c>
    </row>
    <row r="125" spans="1:54" ht="24" customHeight="1">
      <c r="A125" s="19" t="str">
        <f>IF('様式 A-1'!$AL$1="","",'様式 A-1'!$AL$1)</f>
        <v/>
      </c>
      <c r="B125" s="52"/>
      <c r="C125" s="53" t="str">
        <f t="shared" si="12"/>
        <v/>
      </c>
      <c r="D125" s="53" t="str">
        <f t="shared" si="9"/>
        <v/>
      </c>
      <c r="E125" s="24">
        <f>'様式 A-1'!$D$7</f>
        <v>0</v>
      </c>
      <c r="F125" s="24" t="e">
        <f>'様式 WA-1（集計作業用）'!$D$6</f>
        <v>#N/A</v>
      </c>
      <c r="G125" s="24"/>
      <c r="H125" s="19"/>
      <c r="I125" s="52" t="s">
        <v>668</v>
      </c>
      <c r="J125" s="35"/>
      <c r="K125" s="36"/>
      <c r="L125" s="35"/>
      <c r="M125" s="36"/>
      <c r="N125" s="19" t="s">
        <v>36</v>
      </c>
      <c r="O125" s="255"/>
      <c r="P125" s="199"/>
      <c r="Q125" s="181"/>
      <c r="R125" s="181"/>
      <c r="S125" s="181"/>
      <c r="T125" s="25"/>
      <c r="U125" s="181"/>
      <c r="V125" s="181"/>
      <c r="W125" s="180"/>
      <c r="X125" s="181" t="str">
        <f>IF(W125="","",DATEDIF(W125,'様式 A-1'!$G$2,"Y"))</f>
        <v/>
      </c>
      <c r="Y125" s="181" t="str">
        <f t="shared" si="8"/>
        <v/>
      </c>
      <c r="Z125" s="181" t="str">
        <f>IF(W125="","",DATEDIF(W125,$BJ$156,"Y"))</f>
        <v/>
      </c>
      <c r="AA125" s="25"/>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70"/>
      <c r="AZ125" s="70">
        <f>COUNT(AB125:AX125)</f>
        <v>0</v>
      </c>
      <c r="BA125" s="54">
        <f t="shared" si="10"/>
        <v>0</v>
      </c>
      <c r="BB125" s="54">
        <f t="shared" si="11"/>
        <v>0</v>
      </c>
    </row>
    <row r="126" spans="1:54" ht="24" customHeight="1">
      <c r="A126" s="19" t="str">
        <f>IF('様式 A-1'!$AL$1="","",'様式 A-1'!$AL$1)</f>
        <v/>
      </c>
      <c r="B126" s="52"/>
      <c r="C126" s="53" t="str">
        <f t="shared" si="12"/>
        <v/>
      </c>
      <c r="D126" s="53" t="str">
        <f t="shared" si="9"/>
        <v/>
      </c>
      <c r="E126" s="24">
        <f>'様式 A-1'!$D$7</f>
        <v>0</v>
      </c>
      <c r="F126" s="24" t="e">
        <f>'様式 WA-1（集計作業用）'!$D$6</f>
        <v>#N/A</v>
      </c>
      <c r="G126" s="24"/>
      <c r="H126" s="19"/>
      <c r="I126" s="52" t="s">
        <v>669</v>
      </c>
      <c r="J126" s="35"/>
      <c r="K126" s="36"/>
      <c r="L126" s="35"/>
      <c r="M126" s="36"/>
      <c r="N126" s="19" t="s">
        <v>36</v>
      </c>
      <c r="O126" s="255"/>
      <c r="P126" s="199"/>
      <c r="Q126" s="181"/>
      <c r="R126" s="181"/>
      <c r="S126" s="181"/>
      <c r="T126" s="25"/>
      <c r="U126" s="181"/>
      <c r="V126" s="181"/>
      <c r="W126" s="180"/>
      <c r="X126" s="181" t="str">
        <f>IF(W126="","",DATEDIF(W126,'様式 A-1'!$G$2,"Y"))</f>
        <v/>
      </c>
      <c r="Y126" s="181" t="str">
        <f t="shared" si="8"/>
        <v/>
      </c>
      <c r="Z126" s="181" t="str">
        <f>IF(W126="","",DATEDIF(W126,$BJ$156,"Y"))</f>
        <v/>
      </c>
      <c r="AA126" s="25"/>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70"/>
      <c r="AZ126" s="70">
        <f>COUNT(AB126:AX126)</f>
        <v>0</v>
      </c>
      <c r="BA126" s="54">
        <f t="shared" si="10"/>
        <v>0</v>
      </c>
      <c r="BB126" s="54">
        <f t="shared" si="11"/>
        <v>0</v>
      </c>
    </row>
    <row r="127" spans="1:54" ht="24" customHeight="1">
      <c r="A127" s="19" t="str">
        <f>IF('様式 A-1'!$AL$1="","",'様式 A-1'!$AL$1)</f>
        <v/>
      </c>
      <c r="B127" s="52"/>
      <c r="C127" s="53" t="str">
        <f t="shared" si="12"/>
        <v/>
      </c>
      <c r="D127" s="53" t="str">
        <f t="shared" si="9"/>
        <v/>
      </c>
      <c r="E127" s="24">
        <f>'様式 A-1'!$D$7</f>
        <v>0</v>
      </c>
      <c r="F127" s="24" t="e">
        <f>'様式 WA-1（集計作業用）'!$D$6</f>
        <v>#N/A</v>
      </c>
      <c r="G127" s="24"/>
      <c r="H127" s="19"/>
      <c r="I127" s="52" t="s">
        <v>670</v>
      </c>
      <c r="J127" s="35"/>
      <c r="K127" s="36"/>
      <c r="L127" s="35"/>
      <c r="M127" s="36"/>
      <c r="N127" s="19" t="s">
        <v>36</v>
      </c>
      <c r="O127" s="255"/>
      <c r="P127" s="199"/>
      <c r="Q127" s="181"/>
      <c r="R127" s="181"/>
      <c r="S127" s="181"/>
      <c r="T127" s="25"/>
      <c r="U127" s="181"/>
      <c r="V127" s="181"/>
      <c r="W127" s="180"/>
      <c r="X127" s="181" t="str">
        <f>IF(W127="","",DATEDIF(W127,'様式 A-1'!$G$2,"Y"))</f>
        <v/>
      </c>
      <c r="Y127" s="181" t="str">
        <f t="shared" si="8"/>
        <v/>
      </c>
      <c r="Z127" s="181" t="str">
        <f>IF(W127="","",DATEDIF(W127,$BJ$156,"Y"))</f>
        <v/>
      </c>
      <c r="AA127" s="25"/>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70"/>
      <c r="AZ127" s="70">
        <f>COUNT(AB127:AX127)</f>
        <v>0</v>
      </c>
      <c r="BA127" s="54">
        <f t="shared" si="10"/>
        <v>0</v>
      </c>
      <c r="BB127" s="54">
        <f t="shared" si="11"/>
        <v>0</v>
      </c>
    </row>
    <row r="128" spans="1:54" ht="24" customHeight="1">
      <c r="A128" s="19" t="str">
        <f>IF('様式 A-1'!$AL$1="","",'様式 A-1'!$AL$1)</f>
        <v/>
      </c>
      <c r="B128" s="52"/>
      <c r="C128" s="53" t="str">
        <f t="shared" si="12"/>
        <v/>
      </c>
      <c r="D128" s="53" t="str">
        <f t="shared" si="9"/>
        <v/>
      </c>
      <c r="E128" s="24">
        <f>'様式 A-1'!$D$7</f>
        <v>0</v>
      </c>
      <c r="F128" s="24" t="e">
        <f>'様式 WA-1（集計作業用）'!$D$6</f>
        <v>#N/A</v>
      </c>
      <c r="G128" s="24"/>
      <c r="H128" s="19"/>
      <c r="I128" s="52" t="s">
        <v>671</v>
      </c>
      <c r="J128" s="35"/>
      <c r="K128" s="36"/>
      <c r="L128" s="35"/>
      <c r="M128" s="36"/>
      <c r="N128" s="19" t="s">
        <v>36</v>
      </c>
      <c r="O128" s="255"/>
      <c r="P128" s="199"/>
      <c r="Q128" s="181"/>
      <c r="R128" s="181"/>
      <c r="S128" s="181"/>
      <c r="T128" s="25"/>
      <c r="U128" s="181"/>
      <c r="V128" s="181"/>
      <c r="W128" s="180"/>
      <c r="X128" s="181" t="str">
        <f>IF(W128="","",DATEDIF(W128,'様式 A-1'!$G$2,"Y"))</f>
        <v/>
      </c>
      <c r="Y128" s="181" t="str">
        <f t="shared" si="8"/>
        <v/>
      </c>
      <c r="Z128" s="181" t="str">
        <f>IF(W128="","",DATEDIF(W128,$BJ$156,"Y"))</f>
        <v/>
      </c>
      <c r="AA128" s="25"/>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70"/>
      <c r="AZ128" s="70">
        <f>COUNT(AB128:AX128)</f>
        <v>0</v>
      </c>
      <c r="BA128" s="54">
        <f t="shared" si="10"/>
        <v>0</v>
      </c>
      <c r="BB128" s="54">
        <f t="shared" si="11"/>
        <v>0</v>
      </c>
    </row>
    <row r="129" spans="1:64" ht="24" customHeight="1">
      <c r="A129" s="19" t="str">
        <f>IF('様式 A-1'!$AL$1="","",'様式 A-1'!$AL$1)</f>
        <v/>
      </c>
      <c r="B129" s="52"/>
      <c r="C129" s="53" t="str">
        <f t="shared" si="12"/>
        <v/>
      </c>
      <c r="D129" s="53" t="str">
        <f t="shared" si="9"/>
        <v/>
      </c>
      <c r="E129" s="24">
        <f>'様式 A-1'!$D$7</f>
        <v>0</v>
      </c>
      <c r="F129" s="24" t="e">
        <f>'様式 WA-1（集計作業用）'!$D$6</f>
        <v>#N/A</v>
      </c>
      <c r="G129" s="24"/>
      <c r="H129" s="19"/>
      <c r="I129" s="52" t="s">
        <v>672</v>
      </c>
      <c r="J129" s="35"/>
      <c r="K129" s="36"/>
      <c r="L129" s="35"/>
      <c r="M129" s="36"/>
      <c r="N129" s="19" t="s">
        <v>36</v>
      </c>
      <c r="O129" s="255"/>
      <c r="P129" s="199"/>
      <c r="Q129" s="181"/>
      <c r="R129" s="181"/>
      <c r="S129" s="181"/>
      <c r="T129" s="25"/>
      <c r="U129" s="181"/>
      <c r="V129" s="181"/>
      <c r="W129" s="180"/>
      <c r="X129" s="181" t="str">
        <f>IF(W129="","",DATEDIF(W129,'様式 A-1'!$G$2,"Y"))</f>
        <v/>
      </c>
      <c r="Y129" s="181" t="str">
        <f t="shared" si="8"/>
        <v/>
      </c>
      <c r="Z129" s="181" t="str">
        <f>IF(W129="","",DATEDIF(W129,$BJ$156,"Y"))</f>
        <v/>
      </c>
      <c r="AA129" s="25"/>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70"/>
      <c r="AZ129" s="70">
        <f>COUNT(AB129:AX129)</f>
        <v>0</v>
      </c>
      <c r="BA129" s="54">
        <f t="shared" si="10"/>
        <v>0</v>
      </c>
      <c r="BB129" s="54">
        <f t="shared" si="11"/>
        <v>0</v>
      </c>
    </row>
    <row r="130" spans="1:64" s="2" customFormat="1" ht="24" hidden="1" customHeight="1">
      <c r="A130" s="42"/>
      <c r="B130" s="42"/>
      <c r="C130" s="42"/>
      <c r="D130" s="42"/>
      <c r="E130" s="42"/>
      <c r="F130" s="42"/>
      <c r="G130" s="42"/>
      <c r="H130" s="42"/>
      <c r="I130" s="42"/>
      <c r="J130" s="42"/>
      <c r="K130" s="42"/>
      <c r="L130" s="42"/>
      <c r="M130" s="42"/>
      <c r="N130" s="42"/>
      <c r="O130" s="193"/>
      <c r="P130" s="193"/>
      <c r="Q130" s="42"/>
      <c r="R130" s="42"/>
      <c r="S130" s="42"/>
      <c r="T130" s="42"/>
      <c r="U130" s="42"/>
      <c r="V130" s="42"/>
      <c r="W130" s="42"/>
      <c r="X130" s="42"/>
      <c r="Y130" s="42"/>
      <c r="Z130" s="42"/>
      <c r="AA130" s="42"/>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42"/>
      <c r="BA130" s="42"/>
      <c r="BB130" s="42"/>
    </row>
    <row r="131" spans="1:64" s="2" customFormat="1" ht="24" hidden="1" customHeight="1">
      <c r="O131" s="188"/>
      <c r="P131" s="427" t="str">
        <f>'様式 A-1'!B17</f>
        <v>U8</v>
      </c>
      <c r="Q131" s="203"/>
      <c r="R131" s="203"/>
      <c r="T131" s="204">
        <f>COUNTIF(T10:T129,"U8")</f>
        <v>0</v>
      </c>
      <c r="Y131" s="203"/>
      <c r="AA131" s="202"/>
      <c r="AB131" s="253">
        <f>SUM(AB10:AB129)</f>
        <v>0</v>
      </c>
      <c r="AC131" s="253">
        <f t="shared" ref="AC131:AX131" si="13">SUM(AC10:AC129)</f>
        <v>0</v>
      </c>
      <c r="AD131" s="253">
        <f t="shared" si="13"/>
        <v>0</v>
      </c>
      <c r="AE131" s="253">
        <f t="shared" si="13"/>
        <v>0</v>
      </c>
      <c r="AF131" s="253">
        <f t="shared" si="13"/>
        <v>0</v>
      </c>
      <c r="AG131" s="253">
        <f t="shared" si="13"/>
        <v>0</v>
      </c>
      <c r="AH131" s="253">
        <f t="shared" si="13"/>
        <v>0</v>
      </c>
      <c r="AI131" s="253">
        <f t="shared" si="13"/>
        <v>0</v>
      </c>
      <c r="AJ131" s="253">
        <f t="shared" si="13"/>
        <v>0</v>
      </c>
      <c r="AK131" s="253">
        <f t="shared" si="13"/>
        <v>0</v>
      </c>
      <c r="AL131" s="253">
        <f t="shared" si="13"/>
        <v>0</v>
      </c>
      <c r="AM131" s="253">
        <f t="shared" si="13"/>
        <v>0</v>
      </c>
      <c r="AN131" s="253">
        <f t="shared" si="13"/>
        <v>0</v>
      </c>
      <c r="AO131" s="253">
        <f t="shared" si="13"/>
        <v>0</v>
      </c>
      <c r="AP131" s="253">
        <f t="shared" si="13"/>
        <v>0</v>
      </c>
      <c r="AQ131" s="253">
        <f t="shared" si="13"/>
        <v>0</v>
      </c>
      <c r="AR131" s="253">
        <f t="shared" si="13"/>
        <v>0</v>
      </c>
      <c r="AS131" s="253">
        <f t="shared" si="13"/>
        <v>0</v>
      </c>
      <c r="AT131" s="253">
        <f t="shared" si="13"/>
        <v>0</v>
      </c>
      <c r="AU131" s="253">
        <f t="shared" si="13"/>
        <v>0</v>
      </c>
      <c r="AV131" s="253">
        <f t="shared" si="13"/>
        <v>0</v>
      </c>
      <c r="AW131" s="253">
        <f t="shared" si="13"/>
        <v>0</v>
      </c>
      <c r="AX131" s="253">
        <f t="shared" si="13"/>
        <v>0</v>
      </c>
      <c r="AY131" s="143">
        <f>COUNTIF(AY10:AY129,"1")</f>
        <v>0</v>
      </c>
      <c r="BB131" s="91">
        <f>SUM(BB10:BB129)</f>
        <v>0</v>
      </c>
      <c r="BF131" s="77" t="s">
        <v>79</v>
      </c>
      <c r="BG131" s="4"/>
      <c r="BH131" s="1"/>
      <c r="BI131" s="1"/>
      <c r="BJ131" s="1"/>
      <c r="BK131" s="1"/>
      <c r="BL131" s="1"/>
    </row>
    <row r="132" spans="1:64" s="2" customFormat="1" ht="24" hidden="1" customHeight="1">
      <c r="O132" s="188"/>
      <c r="P132" s="427" t="str">
        <f>'様式 A-1'!B18</f>
        <v>U10</v>
      </c>
      <c r="Q132" s="203"/>
      <c r="R132" s="203"/>
      <c r="T132" s="204">
        <f>COUNTIF(T10:T129,"U10")</f>
        <v>0</v>
      </c>
      <c r="Y132" s="203"/>
      <c r="AA132" s="202"/>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143">
        <f>COUNTIF(AY10:AY129,"3")</f>
        <v>0</v>
      </c>
      <c r="BF132" s="4" t="s">
        <v>378</v>
      </c>
      <c r="BG132" s="4" t="s">
        <v>322</v>
      </c>
      <c r="BH132" s="1"/>
      <c r="BI132" s="1"/>
      <c r="BJ132" s="1"/>
      <c r="BK132" s="1"/>
      <c r="BL132" s="1"/>
    </row>
    <row r="133" spans="1:64" s="2" customFormat="1" ht="24" hidden="1" customHeight="1">
      <c r="O133" s="188"/>
      <c r="P133" s="427" t="str">
        <f>'様式 A-1'!B19</f>
        <v>U12</v>
      </c>
      <c r="Q133" s="203"/>
      <c r="R133" s="203"/>
      <c r="T133" s="204">
        <f>COUNTIF(T10:T129,"U12")</f>
        <v>0</v>
      </c>
      <c r="Y133" s="203"/>
      <c r="AA133" s="202"/>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143">
        <f>COUNTIF(AY10:AY129,"5")</f>
        <v>0</v>
      </c>
      <c r="BF133" s="1"/>
      <c r="BG133" s="224"/>
      <c r="BH133" s="224" t="s">
        <v>323</v>
      </c>
      <c r="BI133" s="1"/>
      <c r="BJ133" s="1"/>
      <c r="BK133" s="1"/>
      <c r="BL133" s="1"/>
    </row>
    <row r="134" spans="1:64" s="2" customFormat="1" ht="24" hidden="1" customHeight="1">
      <c r="O134" s="188"/>
      <c r="P134" s="427" t="str">
        <f>'様式 A-1'!B20</f>
        <v>U15</v>
      </c>
      <c r="Q134" s="203"/>
      <c r="R134" s="203"/>
      <c r="T134" s="204">
        <f>COUNTIF(T10:T129,"U15")</f>
        <v>0</v>
      </c>
      <c r="Y134" s="203"/>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row>
    <row r="135" spans="1:64" ht="24" hidden="1" customHeight="1">
      <c r="P135" s="427" t="str">
        <f>'様式 A-1'!B21</f>
        <v>U18</v>
      </c>
      <c r="Q135" s="206"/>
      <c r="R135" s="206"/>
      <c r="T135" s="205">
        <f>COUNTIF(T10:T129,"U18")</f>
        <v>0</v>
      </c>
      <c r="Y135" s="206"/>
      <c r="BF135" s="4" t="s">
        <v>379</v>
      </c>
      <c r="BG135" s="4" t="s">
        <v>453</v>
      </c>
    </row>
    <row r="136" spans="1:64" ht="24" hidden="1" customHeight="1">
      <c r="P136" s="427" t="str">
        <f>'様式 A-1'!B22</f>
        <v>マスターズ</v>
      </c>
      <c r="Q136" s="206"/>
      <c r="R136" s="206"/>
      <c r="T136" s="205">
        <f>COUNTIF(T10:T129,"マスターズ")</f>
        <v>0</v>
      </c>
      <c r="Y136" s="206"/>
      <c r="BG136" s="237">
        <v>60000</v>
      </c>
      <c r="BH136" s="237">
        <v>10000</v>
      </c>
      <c r="BI136" s="237" t="s">
        <v>822</v>
      </c>
      <c r="BJ136" s="147" t="s">
        <v>823</v>
      </c>
    </row>
    <row r="137" spans="1:64" ht="24" hidden="1" customHeight="1"/>
    <row r="138" spans="1:64" ht="24" hidden="1" customHeight="1">
      <c r="BF138" s="4" t="s">
        <v>380</v>
      </c>
      <c r="BG138" s="4" t="s">
        <v>454</v>
      </c>
    </row>
    <row r="139" spans="1:64" ht="24" hidden="1" customHeight="1">
      <c r="BG139" s="237" t="str">
        <f>'様式 B-1'!BG139</f>
        <v>U8</v>
      </c>
      <c r="BH139" s="237" t="str">
        <f>'様式 B-1'!BH139</f>
        <v>U10</v>
      </c>
      <c r="BI139" s="237" t="str">
        <f>'様式 B-1'!BI139</f>
        <v>U12</v>
      </c>
      <c r="BJ139" s="237" t="str">
        <f>'様式 B-1'!BJ139</f>
        <v>U15</v>
      </c>
      <c r="BK139" s="237" t="str">
        <f>'様式 B-1'!BK139</f>
        <v>U18</v>
      </c>
      <c r="BL139" s="237" t="str">
        <f>'様式 B-1'!BL139</f>
        <v>マスターズ</v>
      </c>
    </row>
    <row r="140" spans="1:64" ht="24" hidden="1" customHeight="1"/>
    <row r="141" spans="1:64" ht="24" hidden="1" customHeight="1">
      <c r="BF141" s="4" t="s">
        <v>381</v>
      </c>
      <c r="BG141" s="4" t="s">
        <v>554</v>
      </c>
    </row>
    <row r="142" spans="1:64" ht="24" hidden="1" customHeight="1">
      <c r="BG142" s="237" t="str">
        <f>IF('様式 B-1'!BG142="","",'様式 B-1'!BG142)</f>
        <v>U8</v>
      </c>
      <c r="BH142" s="237" t="str">
        <f>IF('様式 B-1'!BH142="","",'様式 B-1'!BH142)</f>
        <v>U10</v>
      </c>
      <c r="BI142" s="237" t="str">
        <f>IF('様式 B-1'!BI142="","",'様式 B-1'!BI142)</f>
        <v>U12</v>
      </c>
      <c r="BJ142" s="237" t="str">
        <f>IF('様式 B-1'!BJ142="","",'様式 B-1'!BJ142)</f>
        <v>U15</v>
      </c>
      <c r="BK142" s="237" t="str">
        <f>IF('様式 B-1'!BK142="","",'様式 B-1'!BK142)</f>
        <v>U18</v>
      </c>
      <c r="BL142" s="237" t="str">
        <f>IF('様式 B-1'!BL142="","",'様式 B-1'!BL142)</f>
        <v>マスターズ</v>
      </c>
    </row>
    <row r="143" spans="1:64" ht="24" hidden="1" customHeight="1"/>
    <row r="144" spans="1:64" ht="24" hidden="1" customHeight="1">
      <c r="BF144" s="4" t="s">
        <v>382</v>
      </c>
      <c r="BG144" s="4" t="s">
        <v>455</v>
      </c>
    </row>
    <row r="145" spans="58:64" ht="24" hidden="1" customHeight="1">
      <c r="BG145" s="237" t="s">
        <v>824</v>
      </c>
      <c r="BH145" s="237" t="s">
        <v>296</v>
      </c>
      <c r="BI145" s="237" t="s">
        <v>5</v>
      </c>
      <c r="BJ145" s="237"/>
      <c r="BK145" s="237"/>
      <c r="BL145" s="237"/>
    </row>
    <row r="146" spans="58:64" ht="24" hidden="1" customHeight="1"/>
    <row r="147" spans="58:64" ht="24" hidden="1" customHeight="1">
      <c r="BF147" s="4" t="s">
        <v>443</v>
      </c>
      <c r="BG147" s="4" t="s">
        <v>461</v>
      </c>
    </row>
    <row r="148" spans="58:64" ht="24" customHeight="1">
      <c r="BG148" s="23" t="s">
        <v>374</v>
      </c>
    </row>
    <row r="149" spans="58:64" ht="24" customHeight="1"/>
    <row r="150" spans="58:64" ht="24" customHeight="1">
      <c r="BF150" s="4" t="s">
        <v>443</v>
      </c>
      <c r="BG150" s="4" t="s">
        <v>82</v>
      </c>
    </row>
    <row r="151" spans="58:64" ht="24" customHeight="1">
      <c r="BG151" s="246">
        <v>1</v>
      </c>
      <c r="BH151" s="246"/>
      <c r="BI151" s="246"/>
    </row>
    <row r="152" spans="58:64" ht="24" customHeight="1"/>
    <row r="153" spans="58:64" ht="24" customHeight="1">
      <c r="BF153" s="4" t="s">
        <v>383</v>
      </c>
      <c r="BG153" s="4" t="s">
        <v>81</v>
      </c>
      <c r="BK153" s="4"/>
      <c r="BL153" s="4"/>
    </row>
    <row r="154" spans="58:64" ht="24" customHeight="1">
      <c r="BG154" s="246">
        <v>2</v>
      </c>
      <c r="BH154" s="4" t="s">
        <v>297</v>
      </c>
      <c r="BK154" s="4"/>
      <c r="BL154" s="4"/>
    </row>
    <row r="155" spans="58:64" ht="24" customHeight="1" thickBot="1"/>
    <row r="156" spans="58:64" ht="24" customHeight="1" thickBot="1">
      <c r="BJ156" s="273">
        <v>45291</v>
      </c>
    </row>
    <row r="157" spans="58:64" ht="24" customHeight="1" thickBot="1">
      <c r="BJ157" s="273">
        <v>45383</v>
      </c>
    </row>
    <row r="158" spans="58:64" ht="24" customHeight="1"/>
    <row r="159" spans="58:64" ht="24" customHeight="1"/>
    <row r="160" spans="58:64" ht="24" customHeight="1"/>
    <row r="161" ht="24" customHeight="1"/>
  </sheetData>
  <sheetProtection algorithmName="SHA-512" hashValue="Qrrm3/OH433HYDbIsHlD2ufYgaT9rpa0o10Md+1aK2E0HLlPzglK8cOx1onh8bpsC2yIBvuGBtdgK1US4625Vw==" saltValue="GwY4GhgJV2izV2e10SSMLg==" spinCount="100000" sheet="1"/>
  <mergeCells count="12">
    <mergeCell ref="I3:M3"/>
    <mergeCell ref="AB3:AW3"/>
    <mergeCell ref="AB4:AW4"/>
    <mergeCell ref="AB6:AC6"/>
    <mergeCell ref="AD6:AE6"/>
    <mergeCell ref="AF6:AG6"/>
    <mergeCell ref="AH6:AI6"/>
    <mergeCell ref="AJ6:AM6"/>
    <mergeCell ref="AN6:AO6"/>
    <mergeCell ref="AP6:AR6"/>
    <mergeCell ref="AS6:AU6"/>
    <mergeCell ref="AV6:AX6"/>
  </mergeCells>
  <phoneticPr fontId="1"/>
  <conditionalFormatting sqref="AA10:AA129">
    <cfRule type="expression" dxfId="50" priority="45" stopIfTrue="1">
      <formula>$AA10="×情報不足"</formula>
    </cfRule>
  </conditionalFormatting>
  <conditionalFormatting sqref="AB8:AY9 AY10:AY129">
    <cfRule type="cellIs" dxfId="48" priority="43" stopIfTrue="1" operator="equal">
      <formula>5</formula>
    </cfRule>
  </conditionalFormatting>
  <conditionalFormatting sqref="AB8:AY9 AY10:AY129">
    <cfRule type="expression" dxfId="47" priority="44" stopIfTrue="1">
      <formula>AB8=3</formula>
    </cfRule>
  </conditionalFormatting>
  <conditionalFormatting sqref="AB10:AB129">
    <cfRule type="expression" dxfId="26" priority="25" stopIfTrue="1">
      <formula>NOT(T10="U8")</formula>
    </cfRule>
  </conditionalFormatting>
  <conditionalFormatting sqref="AB10:AN129 AW10:AX129">
    <cfRule type="expression" dxfId="25" priority="27" stopIfTrue="1">
      <formula>AB10=3</formula>
    </cfRule>
  </conditionalFormatting>
  <conditionalFormatting sqref="AB10:AN129 AW10:AX129">
    <cfRule type="cellIs" dxfId="24" priority="26" stopIfTrue="1" operator="equal">
      <formula>5</formula>
    </cfRule>
  </conditionalFormatting>
  <conditionalFormatting sqref="AC10:AC129">
    <cfRule type="expression" dxfId="23" priority="24" stopIfTrue="1">
      <formula>NOT(T10="U8")</formula>
    </cfRule>
  </conditionalFormatting>
  <conditionalFormatting sqref="AD10:AD129">
    <cfRule type="expression" dxfId="22" priority="21" stopIfTrue="1">
      <formula>NOT(OR((T10="U8"),(T10="U10")))</formula>
    </cfRule>
  </conditionalFormatting>
  <conditionalFormatting sqref="AE10:AE129">
    <cfRule type="expression" dxfId="21" priority="23" stopIfTrue="1">
      <formula>NOT(OR((T10="U8"),(T10="U10")))</formula>
    </cfRule>
  </conditionalFormatting>
  <conditionalFormatting sqref="AF10:AF129">
    <cfRule type="expression" dxfId="20" priority="22" stopIfTrue="1">
      <formula>NOT(OR((T10="U10"),(T10="U12")))</formula>
    </cfRule>
  </conditionalFormatting>
  <conditionalFormatting sqref="AG10:AG129">
    <cfRule type="expression" dxfId="19" priority="20" stopIfTrue="1">
      <formula>NOT(OR((T10="U10"),(T10="U12")))</formula>
    </cfRule>
  </conditionalFormatting>
  <conditionalFormatting sqref="AH10:AH129">
    <cfRule type="expression" dxfId="18" priority="19" stopIfTrue="1">
      <formula>NOT(T10="U15")</formula>
    </cfRule>
  </conditionalFormatting>
  <conditionalFormatting sqref="AI10:AI129">
    <cfRule type="expression" dxfId="17" priority="18" stopIfTrue="1">
      <formula>NOT(T10="U15")</formula>
    </cfRule>
  </conditionalFormatting>
  <conditionalFormatting sqref="AJ10:AJ129">
    <cfRule type="expression" dxfId="16" priority="17" stopIfTrue="1">
      <formula>NOT(OR((T10="U15"),(T10="U18")))</formula>
    </cfRule>
  </conditionalFormatting>
  <conditionalFormatting sqref="AK10:AK129">
    <cfRule type="expression" dxfId="15" priority="16" stopIfTrue="1">
      <formula>NOT(OR((T10="U15"),(T10="U18")))</formula>
    </cfRule>
  </conditionalFormatting>
  <conditionalFormatting sqref="AL10:AL129">
    <cfRule type="expression" dxfId="14" priority="15" stopIfTrue="1">
      <formula>NOT(OR((T10="U15"),(T10="U18")))</formula>
    </cfRule>
  </conditionalFormatting>
  <conditionalFormatting sqref="AM10:AM129">
    <cfRule type="expression" dxfId="13" priority="14" stopIfTrue="1">
      <formula>NOT(OR((T10="U15"),(T10="U18")))</formula>
    </cfRule>
  </conditionalFormatting>
  <conditionalFormatting sqref="AN10:AN129">
    <cfRule type="expression" dxfId="12" priority="13" stopIfTrue="1">
      <formula>NOT(T10="マスターズ")</formula>
    </cfRule>
  </conditionalFormatting>
  <conditionalFormatting sqref="AW10:AW129">
    <cfRule type="expression" dxfId="11" priority="12" stopIfTrue="1">
      <formula>NOT(T10="マスターズ")</formula>
    </cfRule>
  </conditionalFormatting>
  <conditionalFormatting sqref="AX10:AX129">
    <cfRule type="expression" dxfId="10" priority="11" stopIfTrue="1">
      <formula>NOT(T10="マスターズ")</formula>
    </cfRule>
  </conditionalFormatting>
  <conditionalFormatting sqref="AO10:AO129">
    <cfRule type="expression" dxfId="9" priority="10">
      <formula>NOT(T10="マスターズ")</formula>
    </cfRule>
  </conditionalFormatting>
  <conditionalFormatting sqref="AP10:AP129">
    <cfRule type="expression" dxfId="8" priority="9">
      <formula>NOT(T10="マスターズ")</formula>
    </cfRule>
  </conditionalFormatting>
  <conditionalFormatting sqref="AQ10:AQ129">
    <cfRule type="expression" dxfId="7" priority="8">
      <formula>NOT(T10="マスターズ")</formula>
    </cfRule>
  </conditionalFormatting>
  <conditionalFormatting sqref="AR10:AR129">
    <cfRule type="expression" dxfId="6" priority="7">
      <formula>NOT(T10="マスターズ")</formula>
    </cfRule>
  </conditionalFormatting>
  <conditionalFormatting sqref="AS10:AS129">
    <cfRule type="expression" dxfId="5" priority="6">
      <formula>NOT(T10="マスターズ")</formula>
    </cfRule>
  </conditionalFormatting>
  <conditionalFormatting sqref="AT10:AT129">
    <cfRule type="expression" dxfId="4" priority="5">
      <formula>NOT(T10="マスターズ")</formula>
    </cfRule>
  </conditionalFormatting>
  <conditionalFormatting sqref="AU10:AU129">
    <cfRule type="expression" dxfId="3" priority="4">
      <formula>NOT(T10="マスターズ")</formula>
    </cfRule>
  </conditionalFormatting>
  <conditionalFormatting sqref="AV10:AV129">
    <cfRule type="expression" dxfId="2" priority="3">
      <formula>NOT(T10="マスターズ")</formula>
    </cfRule>
  </conditionalFormatting>
  <conditionalFormatting sqref="AW10:AW129">
    <cfRule type="expression" dxfId="1" priority="2">
      <formula>NOT(T10="マスターズ")</formula>
    </cfRule>
  </conditionalFormatting>
  <conditionalFormatting sqref="AX10:AX129">
    <cfRule type="expression" dxfId="0" priority="1">
      <formula>NOT(T10="マスターズ")</formula>
    </cfRule>
  </conditionalFormatting>
  <dataValidations count="7">
    <dataValidation type="list" imeMode="off" allowBlank="1" showInputMessage="1" showErrorMessage="1" sqref="N8:N129" xr:uid="{00000000-0002-0000-0200-000000000000}">
      <formula1>$BG$133:$BH$133</formula1>
    </dataValidation>
    <dataValidation type="list" imeMode="off" allowBlank="1" showInputMessage="1" showErrorMessage="1" sqref="T8:T129" xr:uid="{00000000-0002-0000-0200-000001000000}">
      <formula1>$BG$142:$BL$142</formula1>
    </dataValidation>
    <dataValidation imeMode="hiragana" allowBlank="1" showInputMessage="1" showErrorMessage="1" sqref="J8:K129 Z8:Z129" xr:uid="{00000000-0002-0000-0200-000002000000}"/>
    <dataValidation imeMode="halfKatakana" allowBlank="1" showInputMessage="1" showErrorMessage="1" sqref="L8:M129 AB7:AX7" xr:uid="{00000000-0002-0000-0200-000003000000}"/>
    <dataValidation imeMode="off" allowBlank="1" showInputMessage="1" showErrorMessage="1" sqref="Y6 O8:O129 U1:V1048576 W8:Y129 AJ6 AB6 AD6 AF6 AH6 AY6 AN6 P1:P1048576" xr:uid="{00000000-0002-0000-0200-000004000000}"/>
    <dataValidation type="list" allowBlank="1" showInputMessage="1" showErrorMessage="1" sqref="S8:S129" xr:uid="{00000000-0002-0000-0200-000005000000}">
      <formula1>"なし(中学生),BLS&amp;WS(高校生),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sqref="AB8:AX129" xr:uid="{00000000-0002-0000-0200-000006000000}">
      <formula1>"1"</formula1>
    </dataValidation>
  </dataValidations>
  <printOptions horizontalCentered="1"/>
  <pageMargins left="0.39370078740157483" right="0.39370078740157483" top="0.98425196850393704" bottom="0.39370078740157483" header="0.78740157480314965" footer="0.19685039370078741"/>
  <pageSetup paperSize="9" scale="26" fitToHeight="5" orientation="landscape" verticalDpi="300" r:id="rId1"/>
  <headerFooter>
    <oddHeader>&amp;L&amp;"ＭＳ ゴシック,標準"&amp;12&amp;D &amp;T&amp;R&amp;"ＭＳ ゴシック,標準"&amp;12&lt; &amp;P/&amp;N &gt;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AI54"/>
  <sheetViews>
    <sheetView showGridLines="0" view="pageBreakPreview" topLeftCell="G3" zoomScale="70" zoomScaleNormal="70" zoomScaleSheetLayoutView="70" workbookViewId="0">
      <selection activeCell="H9" sqref="H9"/>
    </sheetView>
  </sheetViews>
  <sheetFormatPr defaultColWidth="9" defaultRowHeight="13"/>
  <cols>
    <col min="1" max="1" width="7.81640625" style="103" hidden="1" customWidth="1"/>
    <col min="2" max="2" width="50.6328125" style="103" hidden="1" customWidth="1"/>
    <col min="3" max="4" width="15.6328125" style="103" hidden="1" customWidth="1"/>
    <col min="5" max="6" width="5.6328125" style="103" hidden="1" customWidth="1"/>
    <col min="7" max="7" width="10.6328125" style="103" customWidth="1"/>
    <col min="8" max="21" width="20.453125" style="165" customWidth="1"/>
    <col min="22" max="25" width="8.6328125" style="103" hidden="1" customWidth="1"/>
    <col min="26" max="34" width="15.6328125" style="103" hidden="1" customWidth="1"/>
    <col min="35" max="35" width="9" style="103" hidden="1" customWidth="1"/>
    <col min="36" max="36" width="9" style="103" customWidth="1"/>
    <col min="37" max="16384" width="9" style="103"/>
  </cols>
  <sheetData>
    <row r="1" spans="1:32" s="61" customFormat="1" ht="24" hidden="1" customHeight="1">
      <c r="A1" s="64" t="s">
        <v>38</v>
      </c>
      <c r="B1" s="63" t="s">
        <v>261</v>
      </c>
      <c r="C1" s="64" t="s">
        <v>38</v>
      </c>
      <c r="D1" s="64"/>
      <c r="E1" s="64" t="s">
        <v>38</v>
      </c>
      <c r="F1" s="63" t="s">
        <v>261</v>
      </c>
      <c r="G1" s="63" t="s">
        <v>261</v>
      </c>
      <c r="H1" s="63" t="s">
        <v>261</v>
      </c>
      <c r="I1" s="63" t="s">
        <v>261</v>
      </c>
      <c r="J1" s="63"/>
      <c r="K1" s="63"/>
      <c r="L1" s="63" t="s">
        <v>261</v>
      </c>
      <c r="M1" s="63"/>
      <c r="N1" s="63" t="s">
        <v>39</v>
      </c>
      <c r="O1" s="63" t="s">
        <v>261</v>
      </c>
      <c r="P1" s="63"/>
      <c r="Q1" s="63"/>
      <c r="R1" s="63"/>
      <c r="S1" s="63"/>
      <c r="T1" s="63"/>
      <c r="U1" s="63" t="s">
        <v>261</v>
      </c>
      <c r="V1" s="63" t="s">
        <v>39</v>
      </c>
      <c r="W1" s="63" t="s">
        <v>39</v>
      </c>
      <c r="X1" s="63" t="s">
        <v>39</v>
      </c>
      <c r="Y1" s="64" t="s">
        <v>38</v>
      </c>
      <c r="Z1" s="64" t="s">
        <v>38</v>
      </c>
      <c r="AA1" s="64" t="s">
        <v>38</v>
      </c>
      <c r="AB1" s="64" t="s">
        <v>38</v>
      </c>
      <c r="AC1" s="64" t="s">
        <v>38</v>
      </c>
      <c r="AD1" s="64" t="s">
        <v>38</v>
      </c>
      <c r="AE1" s="64" t="s">
        <v>38</v>
      </c>
      <c r="AF1" s="64" t="s">
        <v>38</v>
      </c>
    </row>
    <row r="2" spans="1:32" s="69" customFormat="1" ht="24" hidden="1" customHeight="1">
      <c r="A2" s="69" t="s">
        <v>558</v>
      </c>
      <c r="B2" s="80" t="s">
        <v>559</v>
      </c>
      <c r="C2" s="69" t="s">
        <v>560</v>
      </c>
      <c r="E2" s="69" t="s">
        <v>561</v>
      </c>
      <c r="F2" s="80" t="s">
        <v>562</v>
      </c>
      <c r="G2" s="80" t="s">
        <v>563</v>
      </c>
      <c r="H2" s="80" t="s">
        <v>564</v>
      </c>
      <c r="I2" s="80" t="s">
        <v>565</v>
      </c>
      <c r="J2" s="80"/>
      <c r="K2" s="80"/>
      <c r="L2" s="80" t="s">
        <v>566</v>
      </c>
      <c r="M2" s="80"/>
      <c r="N2" s="80" t="s">
        <v>566</v>
      </c>
      <c r="O2" s="80" t="s">
        <v>567</v>
      </c>
      <c r="P2" s="80"/>
      <c r="Q2" s="80"/>
      <c r="R2" s="80"/>
      <c r="S2" s="80"/>
      <c r="T2" s="80"/>
      <c r="U2" s="80" t="s">
        <v>568</v>
      </c>
      <c r="V2" s="80" t="s">
        <v>569</v>
      </c>
      <c r="W2" s="80" t="s">
        <v>570</v>
      </c>
      <c r="X2" s="80" t="s">
        <v>571</v>
      </c>
      <c r="Y2" s="69" t="s">
        <v>572</v>
      </c>
      <c r="Z2" s="69" t="s">
        <v>573</v>
      </c>
      <c r="AA2" s="69" t="s">
        <v>574</v>
      </c>
      <c r="AB2" s="69" t="s">
        <v>575</v>
      </c>
      <c r="AC2" s="69" t="s">
        <v>576</v>
      </c>
      <c r="AD2" s="69" t="s">
        <v>577</v>
      </c>
      <c r="AE2" s="69" t="s">
        <v>578</v>
      </c>
      <c r="AF2" s="69" t="s">
        <v>579</v>
      </c>
    </row>
    <row r="3" spans="1:32" ht="24" customHeight="1">
      <c r="G3" s="404" t="s">
        <v>467</v>
      </c>
      <c r="H3" s="404"/>
      <c r="I3" s="404"/>
      <c r="J3" s="274"/>
      <c r="K3" s="258"/>
      <c r="L3" s="249"/>
      <c r="M3" s="249"/>
      <c r="N3" s="249"/>
      <c r="O3" s="403">
        <f>'様式 A-1'!D7</f>
        <v>0</v>
      </c>
      <c r="P3" s="403"/>
      <c r="Q3" s="403"/>
      <c r="R3" s="403"/>
      <c r="S3" s="270"/>
      <c r="T3" s="270"/>
      <c r="U3" s="104" t="s">
        <v>551</v>
      </c>
    </row>
    <row r="4" spans="1:32" ht="24" customHeight="1">
      <c r="G4" s="405" t="str">
        <f>'様式 A-1'!AV38</f>
        <v>全日本ジュニア/ユース/マスターズ選手権大会2023（サーフ）</v>
      </c>
      <c r="H4" s="405"/>
      <c r="I4" s="405"/>
      <c r="J4" s="256"/>
      <c r="K4" s="256"/>
      <c r="L4" s="249"/>
      <c r="M4" s="249"/>
      <c r="N4" s="249"/>
      <c r="O4" s="403">
        <f>'様式 A-1'!D8</f>
        <v>0</v>
      </c>
      <c r="P4" s="403"/>
      <c r="Q4" s="403"/>
      <c r="R4" s="403"/>
      <c r="S4" s="270"/>
      <c r="T4" s="270"/>
      <c r="U4" s="104" t="s">
        <v>269</v>
      </c>
      <c r="Y4" s="2" t="s">
        <v>457</v>
      </c>
    </row>
    <row r="5" spans="1:32" ht="24" customHeight="1">
      <c r="Y5" s="121" t="s">
        <v>456</v>
      </c>
    </row>
    <row r="6" spans="1:32" ht="41" customHeight="1">
      <c r="H6" s="406" t="s">
        <v>844</v>
      </c>
      <c r="I6" s="407"/>
      <c r="J6" s="407"/>
      <c r="K6" s="408"/>
      <c r="L6" s="409" t="s">
        <v>298</v>
      </c>
      <c r="M6" s="410"/>
      <c r="N6" s="411"/>
      <c r="O6" s="409" t="s">
        <v>842</v>
      </c>
      <c r="P6" s="410"/>
      <c r="Q6" s="411"/>
      <c r="R6" s="409" t="s">
        <v>843</v>
      </c>
      <c r="S6" s="410"/>
      <c r="T6" s="410"/>
      <c r="U6" s="411"/>
      <c r="Y6" s="122" t="s">
        <v>456</v>
      </c>
    </row>
    <row r="7" spans="1:32" ht="22.5" customHeight="1">
      <c r="H7" s="247" t="s">
        <v>847</v>
      </c>
      <c r="I7" s="247" t="s">
        <v>847</v>
      </c>
      <c r="J7" s="247" t="s">
        <v>847</v>
      </c>
      <c r="K7" s="247" t="s">
        <v>847</v>
      </c>
      <c r="L7" s="248" t="s">
        <v>944</v>
      </c>
      <c r="M7" s="248" t="s">
        <v>942</v>
      </c>
      <c r="N7" s="248" t="s">
        <v>847</v>
      </c>
      <c r="O7" s="248" t="s">
        <v>944</v>
      </c>
      <c r="P7" s="248" t="s">
        <v>942</v>
      </c>
      <c r="Q7" s="248" t="s">
        <v>847</v>
      </c>
      <c r="R7" s="248" t="s">
        <v>942</v>
      </c>
      <c r="S7" s="248" t="s">
        <v>942</v>
      </c>
      <c r="T7" s="248" t="s">
        <v>847</v>
      </c>
      <c r="U7" s="248" t="s">
        <v>847</v>
      </c>
      <c r="Y7" s="122"/>
    </row>
    <row r="8" spans="1:32" ht="40" customHeight="1">
      <c r="A8" s="105" t="s">
        <v>370</v>
      </c>
      <c r="B8" s="106" t="s">
        <v>20</v>
      </c>
      <c r="C8" s="79" t="s">
        <v>828</v>
      </c>
      <c r="D8" s="78"/>
      <c r="E8" s="105" t="s">
        <v>268</v>
      </c>
      <c r="F8" s="107" t="s">
        <v>256</v>
      </c>
      <c r="G8" s="44" t="s">
        <v>328</v>
      </c>
      <c r="H8" s="131" t="s">
        <v>980</v>
      </c>
      <c r="I8" s="131" t="s">
        <v>982</v>
      </c>
      <c r="J8" s="131" t="s">
        <v>981</v>
      </c>
      <c r="K8" s="131" t="s">
        <v>983</v>
      </c>
      <c r="L8" s="131" t="s">
        <v>995</v>
      </c>
      <c r="M8" s="131" t="s">
        <v>996</v>
      </c>
      <c r="N8" s="131" t="s">
        <v>997</v>
      </c>
      <c r="O8" s="131" t="s">
        <v>1021</v>
      </c>
      <c r="P8" s="131" t="s">
        <v>1022</v>
      </c>
      <c r="Q8" s="131" t="s">
        <v>1023</v>
      </c>
      <c r="R8" s="131" t="s">
        <v>1024</v>
      </c>
      <c r="S8" s="131" t="s">
        <v>1025</v>
      </c>
      <c r="T8" s="131" t="s">
        <v>1026</v>
      </c>
      <c r="U8" s="131" t="s">
        <v>1027</v>
      </c>
    </row>
    <row r="9" spans="1:32" ht="37" customHeight="1">
      <c r="A9" s="109" t="str">
        <f>IF('様式 A-1'!$AL$1="","",'様式 A-1'!$AL$1)</f>
        <v/>
      </c>
      <c r="B9" s="110">
        <f>'様式 A-1'!$D$7</f>
        <v>0</v>
      </c>
      <c r="C9" s="110" t="e">
        <f>'様式 WA-1（集計作業用）'!$D$6</f>
        <v>#N/A</v>
      </c>
      <c r="D9" s="161"/>
      <c r="E9" s="109" t="str">
        <f>IF('様式 A-1'!$AI$1="","",'様式 A-1'!$AI$1)</f>
        <v/>
      </c>
      <c r="F9" s="109">
        <v>1</v>
      </c>
      <c r="G9" s="111" t="s">
        <v>22</v>
      </c>
      <c r="H9" s="250"/>
      <c r="I9" s="250"/>
      <c r="J9" s="250"/>
      <c r="K9" s="250"/>
      <c r="L9" s="250"/>
      <c r="M9" s="250"/>
      <c r="N9" s="250"/>
      <c r="O9" s="250"/>
      <c r="P9" s="250"/>
      <c r="Q9" s="250"/>
      <c r="R9" s="116"/>
      <c r="S9" s="116"/>
      <c r="T9" s="116"/>
      <c r="U9" s="116"/>
    </row>
    <row r="10" spans="1:32" ht="37" customHeight="1">
      <c r="A10" s="109" t="str">
        <f>IF('様式 A-1'!$AL$1="","",'様式 A-1'!$AL$1)</f>
        <v/>
      </c>
      <c r="B10" s="110">
        <f>'様式 A-1'!$D$7</f>
        <v>0</v>
      </c>
      <c r="C10" s="110" t="e">
        <f>'様式 WA-1（集計作業用）'!$D$6</f>
        <v>#N/A</v>
      </c>
      <c r="D10" s="161"/>
      <c r="E10" s="109" t="str">
        <f>IF('様式 A-1'!$AI$1="","",'様式 A-1'!$AI$1)</f>
        <v/>
      </c>
      <c r="F10" s="109">
        <v>2</v>
      </c>
      <c r="G10" s="112" t="s">
        <v>32</v>
      </c>
      <c r="H10" s="250"/>
      <c r="I10" s="250"/>
      <c r="J10" s="250"/>
      <c r="K10" s="250"/>
      <c r="L10" s="250"/>
      <c r="M10" s="250"/>
      <c r="N10" s="250"/>
      <c r="O10" s="250"/>
      <c r="P10" s="250"/>
      <c r="Q10" s="250"/>
      <c r="R10" s="116"/>
      <c r="S10" s="116"/>
      <c r="T10" s="116"/>
      <c r="U10" s="116"/>
    </row>
    <row r="11" spans="1:32" ht="37" customHeight="1">
      <c r="A11" s="109" t="str">
        <f>IF('様式 A-1'!$AL$1="","",'様式 A-1'!$AL$1)</f>
        <v/>
      </c>
      <c r="B11" s="110">
        <f>'様式 A-1'!$D$7</f>
        <v>0</v>
      </c>
      <c r="C11" s="110" t="e">
        <f>'様式 WA-1（集計作業用）'!$D$6</f>
        <v>#N/A</v>
      </c>
      <c r="D11" s="161"/>
      <c r="E11" s="109" t="str">
        <f>IF('様式 A-1'!$AI$1="","",'様式 A-1'!$AI$1)</f>
        <v/>
      </c>
      <c r="F11" s="109">
        <v>3</v>
      </c>
      <c r="G11" s="113" t="s">
        <v>62</v>
      </c>
      <c r="H11" s="116"/>
      <c r="I11" s="116"/>
      <c r="J11" s="116"/>
      <c r="K11" s="116"/>
      <c r="L11" s="116"/>
      <c r="M11" s="116"/>
      <c r="N11" s="116"/>
      <c r="O11" s="116"/>
      <c r="P11" s="116"/>
      <c r="Q11" s="116"/>
      <c r="R11" s="250"/>
      <c r="S11" s="250"/>
      <c r="T11" s="250"/>
      <c r="U11" s="250"/>
    </row>
    <row r="12" spans="1:32" ht="24" hidden="1" customHeight="1"/>
    <row r="13" spans="1:32" ht="24" hidden="1" customHeight="1">
      <c r="H13" s="425"/>
      <c r="I13" s="426"/>
      <c r="J13" s="425" t="s">
        <v>1028</v>
      </c>
      <c r="K13" s="109">
        <f>SUM(H9:K9)</f>
        <v>0</v>
      </c>
      <c r="L13" s="425"/>
      <c r="M13" s="425" t="s">
        <v>1030</v>
      </c>
      <c r="N13" s="109">
        <f>SUM(L9:N9)</f>
        <v>0</v>
      </c>
      <c r="O13" s="425"/>
      <c r="P13" s="425" t="s">
        <v>1032</v>
      </c>
      <c r="Q13" s="109">
        <f>SUM(O9:Q9)</f>
        <v>0</v>
      </c>
      <c r="R13" s="425"/>
      <c r="S13" s="425"/>
      <c r="T13" s="425"/>
      <c r="U13" s="426"/>
      <c r="Y13" s="77" t="s">
        <v>79</v>
      </c>
    </row>
    <row r="14" spans="1:32" ht="24" hidden="1" customHeight="1">
      <c r="H14" s="426"/>
      <c r="I14" s="426"/>
      <c r="J14" s="425" t="s">
        <v>1029</v>
      </c>
      <c r="K14" s="109">
        <f>SUM(H10:K10)</f>
        <v>0</v>
      </c>
      <c r="L14" s="426"/>
      <c r="M14" s="425" t="s">
        <v>1031</v>
      </c>
      <c r="N14" s="109">
        <f>SUM(L10:N10)</f>
        <v>0</v>
      </c>
      <c r="O14" s="426"/>
      <c r="P14" s="425" t="s">
        <v>1033</v>
      </c>
      <c r="Q14" s="109">
        <f>SUM(O10:Q10)</f>
        <v>0</v>
      </c>
      <c r="R14" s="426"/>
      <c r="S14" s="426"/>
      <c r="T14" s="425" t="s">
        <v>846</v>
      </c>
      <c r="U14" s="109">
        <f>SUM(R11:U11)</f>
        <v>0</v>
      </c>
      <c r="Y14" s="103" t="s">
        <v>367</v>
      </c>
      <c r="Z14" s="4" t="s">
        <v>461</v>
      </c>
    </row>
    <row r="15" spans="1:32" ht="24" hidden="1" customHeight="1">
      <c r="Z15" s="23" t="s">
        <v>373</v>
      </c>
    </row>
    <row r="16" spans="1:32" ht="24" hidden="1" customHeight="1"/>
    <row r="17" spans="25:32" ht="24" hidden="1" customHeight="1">
      <c r="Y17" s="103" t="s">
        <v>367</v>
      </c>
      <c r="Z17" s="4" t="s">
        <v>82</v>
      </c>
      <c r="AA17" s="1"/>
      <c r="AB17" s="1"/>
    </row>
    <row r="18" spans="25:32" ht="24" hidden="1" customHeight="1">
      <c r="Z18" s="224">
        <v>1</v>
      </c>
      <c r="AA18" s="224">
        <v>2</v>
      </c>
      <c r="AB18" s="224"/>
    </row>
    <row r="19" spans="25:32" ht="24" customHeight="1"/>
    <row r="20" spans="25:32" ht="24" customHeight="1">
      <c r="Y20" s="103" t="s">
        <v>367</v>
      </c>
      <c r="Z20" s="103" t="s">
        <v>364</v>
      </c>
    </row>
    <row r="21" spans="25:32" ht="24" customHeight="1">
      <c r="Z21" s="23" t="s">
        <v>363</v>
      </c>
    </row>
    <row r="22" spans="25:32" ht="24" customHeight="1"/>
    <row r="23" spans="25:32" ht="24" customHeight="1">
      <c r="Z23" s="117" t="s">
        <v>362</v>
      </c>
    </row>
    <row r="24" spans="25:32" ht="24" customHeight="1">
      <c r="Z24" s="106" t="s">
        <v>20</v>
      </c>
      <c r="AA24" s="107" t="s">
        <v>256</v>
      </c>
      <c r="AB24" s="44" t="s">
        <v>328</v>
      </c>
      <c r="AC24" s="108" t="s">
        <v>368</v>
      </c>
      <c r="AD24" s="108" t="s">
        <v>369</v>
      </c>
      <c r="AE24" s="108" t="s">
        <v>359</v>
      </c>
      <c r="AF24" s="108"/>
    </row>
    <row r="25" spans="25:32" ht="24" customHeight="1">
      <c r="Z25" s="110" t="s">
        <v>365</v>
      </c>
      <c r="AA25" s="109">
        <v>1</v>
      </c>
      <c r="AB25" s="111" t="s">
        <v>22</v>
      </c>
      <c r="AC25" s="110"/>
      <c r="AD25" s="115"/>
      <c r="AE25" s="115"/>
      <c r="AF25" s="115"/>
    </row>
    <row r="26" spans="25:32" ht="24" customHeight="1">
      <c r="Z26" s="110" t="s">
        <v>365</v>
      </c>
      <c r="AA26" s="109">
        <v>2</v>
      </c>
      <c r="AB26" s="112" t="s">
        <v>32</v>
      </c>
      <c r="AC26" s="115"/>
      <c r="AD26" s="110"/>
      <c r="AE26" s="115"/>
      <c r="AF26" s="115"/>
    </row>
    <row r="27" spans="25:32" ht="24" customHeight="1">
      <c r="Z27" s="110" t="s">
        <v>365</v>
      </c>
      <c r="AA27" s="109">
        <v>3</v>
      </c>
      <c r="AB27" s="113" t="s">
        <v>62</v>
      </c>
      <c r="AC27" s="115"/>
      <c r="AD27" s="115"/>
      <c r="AE27" s="110"/>
      <c r="AF27" s="115"/>
    </row>
    <row r="28" spans="25:32" ht="24" customHeight="1"/>
    <row r="29" spans="25:32" ht="24" customHeight="1">
      <c r="Z29" s="117" t="s">
        <v>366</v>
      </c>
    </row>
    <row r="30" spans="25:32" ht="24" customHeight="1">
      <c r="Z30" s="106" t="s">
        <v>20</v>
      </c>
      <c r="AA30" s="107" t="s">
        <v>256</v>
      </c>
      <c r="AB30" s="44" t="s">
        <v>328</v>
      </c>
      <c r="AC30" s="108" t="s">
        <v>359</v>
      </c>
      <c r="AD30" s="108" t="s">
        <v>361</v>
      </c>
      <c r="AE30" s="108" t="s">
        <v>360</v>
      </c>
      <c r="AF30" s="108"/>
    </row>
    <row r="31" spans="25:32" ht="24" customHeight="1">
      <c r="Z31" s="115" t="s">
        <v>365</v>
      </c>
      <c r="AA31" s="116">
        <v>1</v>
      </c>
      <c r="AB31" s="116" t="s">
        <v>22</v>
      </c>
      <c r="AC31" s="115"/>
      <c r="AD31" s="115"/>
      <c r="AE31" s="115"/>
      <c r="AF31" s="115"/>
    </row>
    <row r="32" spans="25:32" ht="24" customHeight="1">
      <c r="Z32" s="115" t="s">
        <v>365</v>
      </c>
      <c r="AA32" s="116">
        <v>2</v>
      </c>
      <c r="AB32" s="116" t="s">
        <v>32</v>
      </c>
      <c r="AC32" s="115"/>
      <c r="AD32" s="115"/>
      <c r="AE32" s="115"/>
      <c r="AF32" s="115"/>
    </row>
    <row r="33" spans="25:32" ht="24" customHeight="1">
      <c r="Z33" s="110" t="s">
        <v>365</v>
      </c>
      <c r="AA33" s="109">
        <v>3</v>
      </c>
      <c r="AB33" s="113" t="s">
        <v>62</v>
      </c>
      <c r="AC33" s="110"/>
      <c r="AD33" s="110"/>
      <c r="AE33" s="110"/>
      <c r="AF33" s="115"/>
    </row>
    <row r="34" spans="25:32" ht="24" customHeight="1"/>
    <row r="35" spans="25:32" ht="24" customHeight="1">
      <c r="Y35" s="161" t="s">
        <v>673</v>
      </c>
      <c r="Z35" s="110">
        <f>SUM(H9:U11)</f>
        <v>0</v>
      </c>
    </row>
    <row r="36" spans="25:32" ht="24" customHeight="1"/>
    <row r="37" spans="25:32" ht="24" customHeight="1"/>
    <row r="38" spans="25:32" ht="24" customHeight="1"/>
    <row r="39" spans="25:32" ht="24" customHeight="1"/>
    <row r="40" spans="25:32" ht="24" customHeight="1"/>
    <row r="41" spans="25:32" ht="24" customHeight="1"/>
    <row r="42" spans="25:32" ht="24" customHeight="1"/>
    <row r="43" spans="25:32" ht="24" customHeight="1"/>
    <row r="44" spans="25:32" ht="24" customHeight="1"/>
    <row r="45" spans="25:32" ht="24" customHeight="1"/>
    <row r="46" spans="25:32" ht="24" customHeight="1"/>
    <row r="47" spans="25:32" ht="24" customHeight="1"/>
    <row r="48" spans="25:32" ht="24" customHeight="1"/>
    <row r="49" ht="24" customHeight="1"/>
    <row r="50" ht="24" customHeight="1"/>
    <row r="51" ht="24" customHeight="1"/>
    <row r="52" ht="24" customHeight="1"/>
    <row r="53" ht="24" customHeight="1"/>
    <row r="54" ht="24" customHeight="1"/>
  </sheetData>
  <sheetProtection algorithmName="SHA-512" hashValue="QLdr82TyCeazhBUD4sxjqo5NOM/TXQzQk4wrYWUMGh4nWbUxuyyKSGI9+fGJP2Z7R6N254G3Tvt7Dmp8F7y4AA==" saltValue="YV0P73p7YkfWzmCorx+FGA==" spinCount="100000" sheet="1"/>
  <mergeCells count="8">
    <mergeCell ref="O3:R3"/>
    <mergeCell ref="O4:R4"/>
    <mergeCell ref="G3:I3"/>
    <mergeCell ref="G4:I4"/>
    <mergeCell ref="H6:K6"/>
    <mergeCell ref="O6:Q6"/>
    <mergeCell ref="R6:U6"/>
    <mergeCell ref="L6:N6"/>
  </mergeCells>
  <phoneticPr fontId="1"/>
  <dataValidations count="4">
    <dataValidation type="list" imeMode="off" allowBlank="1" showDropDown="1" showInputMessage="1" showErrorMessage="1" sqref="R9:U10 H11:Q11" xr:uid="{00000000-0002-0000-0300-000000000000}">
      <formula1>$Z$18</formula1>
    </dataValidation>
    <dataValidation type="list" imeMode="off" allowBlank="1" showInputMessage="1" showErrorMessage="1" sqref="H9:Q10 R11:U11" xr:uid="{00000000-0002-0000-0300-000001000000}">
      <formula1>"1,2"</formula1>
    </dataValidation>
    <dataValidation imeMode="halfKatakana" allowBlank="1" showInputMessage="1" showErrorMessage="1" sqref="H8:U8" xr:uid="{00000000-0002-0000-0300-000002000000}"/>
    <dataValidation imeMode="off" allowBlank="1" showInputMessage="1" showErrorMessage="1" sqref="H6:H7 T6 T7:U7 O6:O7 P6 I7:K7 R6:S7 M7:N7 M6 L6:L7 P7:Q7" xr:uid="{00000000-0002-0000-0300-000003000000}"/>
  </dataValidations>
  <printOptions horizontalCentered="1"/>
  <pageMargins left="0.39370078740157483" right="0.39370078740157483" top="0.98425196850393704" bottom="0.39370078740157483" header="0.78740157480314965" footer="0.19685039370078741"/>
  <pageSetup paperSize="9" scale="47" orientation="landscape"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O172"/>
  <sheetViews>
    <sheetView zoomScale="85" zoomScaleNormal="85" workbookViewId="0">
      <selection activeCell="GF11" sqref="GF11"/>
    </sheetView>
  </sheetViews>
  <sheetFormatPr defaultColWidth="9" defaultRowHeight="13"/>
  <cols>
    <col min="1" max="1" width="10.6328125" style="1" customWidth="1"/>
    <col min="2" max="4" width="40.6328125" style="1" hidden="1" customWidth="1"/>
    <col min="5" max="5" width="17.1796875" style="1" hidden="1" customWidth="1"/>
    <col min="6" max="7" width="16.6328125" style="1" hidden="1" customWidth="1"/>
    <col min="8" max="42" width="10.6328125" style="1" hidden="1" customWidth="1"/>
    <col min="43" max="43" width="1.453125" style="1" hidden="1" customWidth="1"/>
    <col min="44" max="51" width="13.6328125" style="1" hidden="1" customWidth="1"/>
    <col min="52" max="63" width="10.6328125" style="1" hidden="1" customWidth="1"/>
    <col min="64" max="64" width="21.90625" style="1" hidden="1" customWidth="1"/>
    <col min="65" max="69" width="10.6328125" style="1" hidden="1" customWidth="1"/>
    <col min="70" max="70" width="21.90625" style="1" hidden="1" customWidth="1"/>
    <col min="71" max="170" width="10.6328125" style="1" hidden="1" customWidth="1"/>
    <col min="171" max="174" width="10.6328125" style="1" customWidth="1"/>
    <col min="175" max="16384" width="9" style="1"/>
  </cols>
  <sheetData>
    <row r="1" spans="1:171" ht="20.149999999999999" customHeight="1">
      <c r="A1" s="3" t="s">
        <v>468</v>
      </c>
      <c r="B1" s="3" t="s">
        <v>469</v>
      </c>
      <c r="C1" s="3" t="s">
        <v>470</v>
      </c>
      <c r="D1" s="3"/>
      <c r="E1" s="3"/>
      <c r="F1" s="3" t="s">
        <v>471</v>
      </c>
      <c r="G1" s="3" t="s">
        <v>472</v>
      </c>
      <c r="H1" s="3" t="s">
        <v>473</v>
      </c>
      <c r="I1" s="3" t="s">
        <v>474</v>
      </c>
      <c r="J1" s="3" t="s">
        <v>475</v>
      </c>
      <c r="K1" s="3" t="s">
        <v>476</v>
      </c>
      <c r="L1" s="3" t="s">
        <v>477</v>
      </c>
      <c r="M1" s="3" t="s">
        <v>478</v>
      </c>
      <c r="N1" s="3" t="s">
        <v>479</v>
      </c>
      <c r="O1" s="3" t="s">
        <v>480</v>
      </c>
      <c r="P1" s="3" t="s">
        <v>481</v>
      </c>
      <c r="Q1" s="3" t="s">
        <v>482</v>
      </c>
      <c r="R1" s="3" t="s">
        <v>483</v>
      </c>
      <c r="S1" s="3" t="s">
        <v>484</v>
      </c>
      <c r="T1" s="3" t="s">
        <v>485</v>
      </c>
      <c r="U1" s="3" t="s">
        <v>486</v>
      </c>
      <c r="V1" s="3" t="s">
        <v>487</v>
      </c>
      <c r="W1" s="3" t="s">
        <v>488</v>
      </c>
      <c r="X1" s="3" t="s">
        <v>489</v>
      </c>
      <c r="Y1" s="3" t="s">
        <v>490</v>
      </c>
      <c r="Z1" s="3" t="s">
        <v>488</v>
      </c>
      <c r="AA1" s="3" t="s">
        <v>489</v>
      </c>
      <c r="AB1" s="3" t="s">
        <v>490</v>
      </c>
      <c r="AC1" s="3" t="s">
        <v>488</v>
      </c>
      <c r="AD1" s="3" t="s">
        <v>489</v>
      </c>
      <c r="AE1" s="3" t="s">
        <v>490</v>
      </c>
      <c r="AF1" s="3" t="s">
        <v>491</v>
      </c>
      <c r="AG1" s="3" t="s">
        <v>492</v>
      </c>
      <c r="AH1" s="3" t="s">
        <v>493</v>
      </c>
      <c r="AI1" s="3" t="s">
        <v>494</v>
      </c>
      <c r="AJ1" s="3" t="s">
        <v>495</v>
      </c>
      <c r="AK1" s="3" t="s">
        <v>496</v>
      </c>
      <c r="AL1" s="3" t="s">
        <v>494</v>
      </c>
      <c r="AM1" s="3" t="s">
        <v>495</v>
      </c>
      <c r="AN1" s="3" t="s">
        <v>496</v>
      </c>
      <c r="AO1" s="3" t="s">
        <v>497</v>
      </c>
      <c r="AP1" s="3" t="s">
        <v>498</v>
      </c>
      <c r="AQ1" s="3"/>
      <c r="AR1" s="3"/>
      <c r="AS1" s="3"/>
      <c r="AT1" s="3"/>
      <c r="AU1" s="3"/>
      <c r="AV1" s="3"/>
      <c r="AW1" s="3"/>
      <c r="AX1" s="3"/>
      <c r="AY1" s="3"/>
      <c r="AZ1" s="3" t="s">
        <v>499</v>
      </c>
      <c r="BA1" s="3" t="s">
        <v>500</v>
      </c>
      <c r="BB1" s="3" t="s">
        <v>501</v>
      </c>
      <c r="BC1" s="3" t="s">
        <v>502</v>
      </c>
      <c r="BD1" s="3" t="s">
        <v>503</v>
      </c>
      <c r="BE1" s="3" t="s">
        <v>504</v>
      </c>
      <c r="BF1" s="3" t="s">
        <v>505</v>
      </c>
      <c r="BG1" s="3" t="s">
        <v>506</v>
      </c>
      <c r="BH1" s="3" t="s">
        <v>507</v>
      </c>
      <c r="BI1" s="3" t="s">
        <v>508</v>
      </c>
      <c r="BJ1" s="3" t="s">
        <v>509</v>
      </c>
      <c r="BK1" s="3" t="s">
        <v>510</v>
      </c>
      <c r="BL1" s="3" t="s">
        <v>511</v>
      </c>
      <c r="BM1" s="3" t="s">
        <v>512</v>
      </c>
      <c r="BN1" s="3" t="s">
        <v>513</v>
      </c>
      <c r="BO1" s="3" t="s">
        <v>514</v>
      </c>
      <c r="BP1" s="3" t="s">
        <v>515</v>
      </c>
      <c r="BQ1" s="3" t="s">
        <v>516</v>
      </c>
      <c r="BR1" s="3" t="s">
        <v>511</v>
      </c>
      <c r="BS1" s="3" t="s">
        <v>512</v>
      </c>
      <c r="BT1" s="3" t="s">
        <v>513</v>
      </c>
      <c r="BU1" s="3" t="s">
        <v>514</v>
      </c>
      <c r="BV1" s="3" t="s">
        <v>515</v>
      </c>
      <c r="BW1" s="3" t="s">
        <v>516</v>
      </c>
      <c r="BX1" s="3"/>
      <c r="BY1" s="3"/>
      <c r="BZ1" s="3" t="s">
        <v>517</v>
      </c>
      <c r="CA1" s="3" t="s">
        <v>518</v>
      </c>
      <c r="CB1" s="3" t="s">
        <v>519</v>
      </c>
      <c r="CC1" s="3" t="s">
        <v>520</v>
      </c>
      <c r="CD1" s="3" t="s">
        <v>521</v>
      </c>
      <c r="CE1" s="3" t="s">
        <v>522</v>
      </c>
      <c r="CF1" s="3" t="s">
        <v>523</v>
      </c>
      <c r="CG1" s="3"/>
      <c r="CH1" s="3"/>
      <c r="CI1" s="3"/>
      <c r="CJ1" s="3"/>
      <c r="CK1" s="3"/>
      <c r="CL1" s="3"/>
      <c r="CM1" s="3"/>
      <c r="CN1" s="3"/>
      <c r="CO1" s="3"/>
      <c r="CP1" s="3"/>
      <c r="CQ1" s="3"/>
      <c r="CR1" s="3"/>
      <c r="CS1" s="3"/>
      <c r="CT1" s="3"/>
      <c r="CU1" s="3"/>
      <c r="CV1" s="3"/>
      <c r="CW1" s="3"/>
      <c r="CX1" s="3"/>
      <c r="CY1" s="3" t="s">
        <v>524</v>
      </c>
      <c r="CZ1" s="3" t="s">
        <v>525</v>
      </c>
      <c r="DA1" s="3" t="s">
        <v>526</v>
      </c>
      <c r="DB1" s="3" t="s">
        <v>527</v>
      </c>
      <c r="DC1" s="3" t="s">
        <v>528</v>
      </c>
      <c r="DD1" s="3" t="s">
        <v>529</v>
      </c>
      <c r="DE1" s="3"/>
      <c r="DF1" s="3"/>
      <c r="DG1" s="3"/>
      <c r="DH1" s="3"/>
      <c r="DI1" s="3"/>
      <c r="DJ1" s="3"/>
      <c r="DK1" s="3"/>
      <c r="DL1" s="3"/>
      <c r="DM1" s="3"/>
      <c r="DN1" s="3"/>
      <c r="DO1" s="3"/>
      <c r="DP1" s="3"/>
      <c r="DQ1" s="3"/>
      <c r="DR1" s="3"/>
      <c r="DS1" s="3"/>
      <c r="DT1" s="3"/>
      <c r="DU1" s="3"/>
      <c r="DV1" s="3"/>
      <c r="DW1" s="3" t="s">
        <v>530</v>
      </c>
      <c r="DX1" s="3" t="s">
        <v>531</v>
      </c>
      <c r="DY1" s="3"/>
      <c r="DZ1" s="3" t="s">
        <v>532</v>
      </c>
      <c r="EA1" s="3" t="s">
        <v>533</v>
      </c>
      <c r="EB1" s="3"/>
      <c r="EC1" s="3"/>
      <c r="ED1" s="3" t="s">
        <v>534</v>
      </c>
      <c r="EE1" s="3" t="s">
        <v>535</v>
      </c>
      <c r="EF1" s="3"/>
      <c r="EG1" s="3"/>
      <c r="EH1" s="3"/>
      <c r="EI1" s="3"/>
      <c r="EJ1" s="3" t="s">
        <v>536</v>
      </c>
      <c r="EK1" s="3" t="s">
        <v>537</v>
      </c>
      <c r="EL1" s="3" t="s">
        <v>538</v>
      </c>
      <c r="EM1" s="3"/>
      <c r="EN1" s="3"/>
      <c r="EO1" s="3"/>
      <c r="EP1" s="3"/>
      <c r="EQ1" s="3"/>
      <c r="ER1" s="3"/>
      <c r="ES1" s="3" t="s">
        <v>539</v>
      </c>
      <c r="ET1" s="3" t="s">
        <v>540</v>
      </c>
      <c r="EU1" s="3" t="s">
        <v>541</v>
      </c>
      <c r="EV1" s="3" t="s">
        <v>542</v>
      </c>
      <c r="EW1" s="3"/>
      <c r="EX1" s="3" t="s">
        <v>543</v>
      </c>
      <c r="EY1" s="3" t="s">
        <v>544</v>
      </c>
      <c r="EZ1" s="3" t="s">
        <v>545</v>
      </c>
      <c r="FA1" s="3"/>
      <c r="FB1" s="3" t="s">
        <v>546</v>
      </c>
      <c r="FC1" s="3" t="s">
        <v>547</v>
      </c>
      <c r="FD1" s="3"/>
      <c r="FE1" s="3"/>
      <c r="FF1" s="3"/>
      <c r="FG1" s="3"/>
      <c r="FH1" s="3"/>
      <c r="FI1" s="3" t="s">
        <v>548</v>
      </c>
      <c r="FJ1" s="3" t="s">
        <v>549</v>
      </c>
      <c r="FK1" s="3"/>
      <c r="FL1" s="3" t="s">
        <v>550</v>
      </c>
      <c r="FM1" s="3"/>
      <c r="FN1" s="3"/>
      <c r="FO1" s="3"/>
    </row>
    <row r="2" spans="1:171" s="68" customFormat="1" ht="20.149999999999999" customHeight="1">
      <c r="A2" s="69" t="s">
        <v>376</v>
      </c>
      <c r="B2" s="69" t="s">
        <v>54</v>
      </c>
      <c r="C2" s="69" t="s">
        <v>54</v>
      </c>
      <c r="D2" s="69"/>
      <c r="E2" s="69"/>
      <c r="F2" s="69" t="s">
        <v>55</v>
      </c>
      <c r="G2" s="69" t="s">
        <v>55</v>
      </c>
      <c r="H2" s="69" t="s">
        <v>56</v>
      </c>
      <c r="I2" s="69" t="s">
        <v>57</v>
      </c>
      <c r="J2" s="69" t="s">
        <v>57</v>
      </c>
      <c r="K2" s="69" t="s">
        <v>57</v>
      </c>
      <c r="L2" s="69" t="s">
        <v>57</v>
      </c>
      <c r="M2" s="69" t="s">
        <v>57</v>
      </c>
      <c r="N2" s="69" t="s">
        <v>57</v>
      </c>
      <c r="O2" s="69" t="s">
        <v>57</v>
      </c>
      <c r="P2" s="69" t="s">
        <v>58</v>
      </c>
      <c r="Q2" s="69" t="s">
        <v>58</v>
      </c>
      <c r="R2" s="69" t="s">
        <v>58</v>
      </c>
      <c r="S2" s="69" t="s">
        <v>58</v>
      </c>
      <c r="T2" s="69" t="s">
        <v>58</v>
      </c>
      <c r="U2" s="69" t="s">
        <v>58</v>
      </c>
      <c r="V2" s="69" t="s">
        <v>58</v>
      </c>
      <c r="W2" s="69" t="s">
        <v>356</v>
      </c>
      <c r="X2" s="69" t="s">
        <v>356</v>
      </c>
      <c r="Y2" s="69" t="s">
        <v>356</v>
      </c>
      <c r="Z2" s="69" t="s">
        <v>356</v>
      </c>
      <c r="AA2" s="69" t="s">
        <v>356</v>
      </c>
      <c r="AB2" s="69" t="s">
        <v>356</v>
      </c>
      <c r="AC2" s="69" t="s">
        <v>356</v>
      </c>
      <c r="AD2" s="69" t="s">
        <v>356</v>
      </c>
      <c r="AE2" s="69" t="s">
        <v>356</v>
      </c>
      <c r="AF2" s="69" t="s">
        <v>356</v>
      </c>
      <c r="AG2" s="69" t="s">
        <v>356</v>
      </c>
      <c r="AH2" s="69" t="s">
        <v>356</v>
      </c>
      <c r="AI2" s="69" t="s">
        <v>356</v>
      </c>
      <c r="AJ2" s="69" t="s">
        <v>356</v>
      </c>
      <c r="AK2" s="69" t="s">
        <v>356</v>
      </c>
      <c r="AL2" s="69" t="s">
        <v>356</v>
      </c>
      <c r="AM2" s="69" t="s">
        <v>356</v>
      </c>
      <c r="AN2" s="69" t="s">
        <v>356</v>
      </c>
      <c r="AO2" s="69" t="s">
        <v>356</v>
      </c>
      <c r="AP2" s="69" t="s">
        <v>356</v>
      </c>
      <c r="AQ2" s="69"/>
      <c r="AR2" s="69"/>
      <c r="AS2" s="69"/>
      <c r="AT2" s="69"/>
      <c r="AU2" s="69"/>
      <c r="AV2" s="69"/>
      <c r="AW2" s="69"/>
      <c r="AX2" s="69"/>
      <c r="AY2" s="69"/>
      <c r="AZ2" s="69" t="s">
        <v>356</v>
      </c>
      <c r="BA2" s="69" t="s">
        <v>376</v>
      </c>
      <c r="BB2" s="69" t="s">
        <v>376</v>
      </c>
      <c r="BC2" s="69" t="s">
        <v>376</v>
      </c>
      <c r="BD2" s="69" t="s">
        <v>376</v>
      </c>
      <c r="BE2" s="69" t="s">
        <v>376</v>
      </c>
      <c r="BF2" s="69" t="s">
        <v>60</v>
      </c>
      <c r="BG2" s="69" t="s">
        <v>60</v>
      </c>
      <c r="BH2" s="69" t="s">
        <v>60</v>
      </c>
      <c r="BI2" s="69" t="s">
        <v>60</v>
      </c>
      <c r="BJ2" s="69" t="s">
        <v>60</v>
      </c>
      <c r="BK2" s="69" t="s">
        <v>60</v>
      </c>
      <c r="BL2" s="69" t="s">
        <v>61</v>
      </c>
      <c r="BM2" s="69" t="s">
        <v>61</v>
      </c>
      <c r="BN2" s="69" t="s">
        <v>61</v>
      </c>
      <c r="BO2" s="69" t="s">
        <v>61</v>
      </c>
      <c r="BP2" s="69" t="s">
        <v>61</v>
      </c>
      <c r="BQ2" s="69" t="s">
        <v>61</v>
      </c>
      <c r="BR2" s="69" t="s">
        <v>61</v>
      </c>
      <c r="BS2" s="69" t="s">
        <v>61</v>
      </c>
      <c r="BT2" s="69" t="s">
        <v>61</v>
      </c>
      <c r="BU2" s="69" t="s">
        <v>61</v>
      </c>
      <c r="BV2" s="69" t="s">
        <v>61</v>
      </c>
      <c r="BW2" s="69" t="s">
        <v>61</v>
      </c>
      <c r="BX2" s="69"/>
      <c r="BY2" s="69"/>
      <c r="BZ2" s="69" t="s">
        <v>348</v>
      </c>
      <c r="CA2" s="69" t="s">
        <v>262</v>
      </c>
      <c r="CB2" s="69" t="s">
        <v>263</v>
      </c>
      <c r="CC2" s="69" t="s">
        <v>264</v>
      </c>
      <c r="CD2" s="69" t="s">
        <v>265</v>
      </c>
      <c r="CE2" s="69" t="s">
        <v>266</v>
      </c>
      <c r="CF2" s="69" t="s">
        <v>267</v>
      </c>
      <c r="CG2" s="69"/>
      <c r="CH2" s="69"/>
      <c r="CI2" s="69"/>
      <c r="CJ2" s="69"/>
      <c r="CK2" s="69"/>
      <c r="CL2" s="69"/>
      <c r="CM2" s="69"/>
      <c r="CN2" s="69"/>
      <c r="CO2" s="69"/>
      <c r="CP2" s="69"/>
      <c r="CQ2" s="69"/>
      <c r="CR2" s="69"/>
      <c r="CS2" s="69"/>
      <c r="CT2" s="69"/>
      <c r="CU2" s="69"/>
      <c r="CV2" s="69"/>
      <c r="CW2" s="69"/>
      <c r="CX2" s="69"/>
      <c r="CY2" s="69" t="s">
        <v>281</v>
      </c>
      <c r="CZ2" s="69" t="s">
        <v>282</v>
      </c>
      <c r="DA2" s="69" t="s">
        <v>283</v>
      </c>
      <c r="DB2" s="69" t="s">
        <v>284</v>
      </c>
      <c r="DC2" s="69" t="s">
        <v>285</v>
      </c>
      <c r="DD2" s="69" t="s">
        <v>286</v>
      </c>
      <c r="DE2" s="69"/>
      <c r="DF2" s="69"/>
      <c r="DG2" s="69"/>
      <c r="DH2" s="69"/>
      <c r="DI2" s="69"/>
      <c r="DJ2" s="69"/>
      <c r="DK2" s="69"/>
      <c r="DL2" s="69"/>
      <c r="DM2" s="69"/>
      <c r="DN2" s="69"/>
      <c r="DO2" s="69"/>
      <c r="DP2" s="69"/>
      <c r="DQ2" s="69"/>
      <c r="DR2" s="69"/>
      <c r="DS2" s="69"/>
      <c r="DT2" s="69"/>
      <c r="DU2" s="69"/>
      <c r="DV2" s="69"/>
      <c r="DW2" s="69" t="s">
        <v>580</v>
      </c>
      <c r="DX2" s="69" t="s">
        <v>581</v>
      </c>
      <c r="DY2" s="69"/>
      <c r="DZ2" s="69" t="s">
        <v>582</v>
      </c>
      <c r="EA2" s="69" t="s">
        <v>583</v>
      </c>
      <c r="EB2" s="69"/>
      <c r="EC2" s="69"/>
      <c r="ED2" s="69" t="s">
        <v>584</v>
      </c>
      <c r="EE2" s="69" t="s">
        <v>585</v>
      </c>
      <c r="EF2" s="69"/>
      <c r="EG2" s="69"/>
      <c r="EH2" s="69"/>
      <c r="EI2" s="69"/>
      <c r="EJ2" s="69" t="s">
        <v>586</v>
      </c>
      <c r="EK2" s="69" t="s">
        <v>580</v>
      </c>
      <c r="EL2" s="69" t="s">
        <v>581</v>
      </c>
      <c r="EM2" s="69"/>
      <c r="EN2" s="69"/>
      <c r="EO2" s="69"/>
      <c r="EP2" s="69"/>
      <c r="EQ2" s="69"/>
      <c r="ER2" s="69"/>
      <c r="ES2" s="69" t="s">
        <v>582</v>
      </c>
      <c r="ET2" s="69" t="s">
        <v>583</v>
      </c>
      <c r="EU2" s="69" t="s">
        <v>584</v>
      </c>
      <c r="EV2" s="69" t="s">
        <v>585</v>
      </c>
      <c r="EW2" s="69"/>
      <c r="EX2" s="69" t="s">
        <v>586</v>
      </c>
      <c r="EY2" s="69" t="s">
        <v>580</v>
      </c>
      <c r="EZ2" s="69" t="s">
        <v>581</v>
      </c>
      <c r="FA2" s="69"/>
      <c r="FB2" s="69" t="s">
        <v>582</v>
      </c>
      <c r="FC2" s="69" t="s">
        <v>583</v>
      </c>
      <c r="FD2" s="69"/>
      <c r="FE2" s="69"/>
      <c r="FF2" s="69"/>
      <c r="FG2" s="69"/>
      <c r="FH2" s="69"/>
      <c r="FI2" s="69" t="s">
        <v>584</v>
      </c>
      <c r="FJ2" s="69" t="s">
        <v>585</v>
      </c>
      <c r="FK2" s="69"/>
      <c r="FL2" s="69" t="s">
        <v>586</v>
      </c>
      <c r="FM2" s="69"/>
      <c r="FN2" s="69"/>
      <c r="FO2" s="69"/>
    </row>
    <row r="3" spans="1:171" s="68" customFormat="1" ht="20.149999999999999" customHeight="1">
      <c r="W3" s="68" t="s">
        <v>315</v>
      </c>
      <c r="Z3" s="68" t="s">
        <v>315</v>
      </c>
      <c r="AC3" s="68" t="s">
        <v>315</v>
      </c>
      <c r="AO3" s="68" t="s">
        <v>314</v>
      </c>
    </row>
    <row r="4" spans="1:171" ht="32.5" customHeight="1">
      <c r="A4" s="3"/>
      <c r="B4" s="68" t="s">
        <v>277</v>
      </c>
      <c r="C4" s="68"/>
      <c r="D4" s="68"/>
      <c r="E4" s="68" t="s">
        <v>930</v>
      </c>
      <c r="F4" s="68" t="s">
        <v>302</v>
      </c>
      <c r="G4" s="68"/>
      <c r="H4" s="68" t="s">
        <v>272</v>
      </c>
      <c r="I4" s="68" t="s">
        <v>273</v>
      </c>
      <c r="J4" s="68"/>
      <c r="K4" s="68"/>
      <c r="L4" s="68"/>
      <c r="M4" s="68"/>
      <c r="N4" s="68"/>
      <c r="O4" s="68"/>
      <c r="P4" s="68" t="s">
        <v>306</v>
      </c>
      <c r="Q4" s="68"/>
      <c r="R4" s="68"/>
      <c r="S4" s="68"/>
      <c r="T4" s="68"/>
      <c r="U4" s="68"/>
      <c r="V4" s="68"/>
      <c r="W4" s="412" t="s">
        <v>879</v>
      </c>
      <c r="X4" s="412"/>
      <c r="Y4" s="412"/>
      <c r="Z4" s="412" t="s">
        <v>880</v>
      </c>
      <c r="AA4" s="412"/>
      <c r="AB4" s="412"/>
      <c r="AC4" s="412" t="s">
        <v>881</v>
      </c>
      <c r="AD4" s="412"/>
      <c r="AE4" s="412"/>
      <c r="AF4" s="412" t="s">
        <v>882</v>
      </c>
      <c r="AG4" s="412"/>
      <c r="AH4" s="412"/>
      <c r="AI4" s="412" t="s">
        <v>883</v>
      </c>
      <c r="AJ4" s="412"/>
      <c r="AK4" s="412"/>
      <c r="AL4" s="412" t="s">
        <v>884</v>
      </c>
      <c r="AM4" s="412"/>
      <c r="AN4" s="412"/>
      <c r="AO4" s="176" t="s">
        <v>888</v>
      </c>
      <c r="AP4" s="176" t="s">
        <v>889</v>
      </c>
      <c r="AQ4" s="3"/>
      <c r="AR4" s="257" t="s">
        <v>890</v>
      </c>
      <c r="AS4" s="257" t="s">
        <v>894</v>
      </c>
      <c r="AT4" s="257" t="s">
        <v>895</v>
      </c>
      <c r="AU4" s="257" t="s">
        <v>891</v>
      </c>
      <c r="AV4" s="257" t="s">
        <v>892</v>
      </c>
      <c r="AW4" s="257" t="s">
        <v>884</v>
      </c>
      <c r="AX4" s="176" t="s">
        <v>888</v>
      </c>
      <c r="AY4" s="257" t="s">
        <v>893</v>
      </c>
      <c r="AZ4" s="257"/>
      <c r="BA4" s="3"/>
      <c r="BB4" s="3"/>
      <c r="BC4" s="3"/>
      <c r="BD4" s="3"/>
      <c r="BE4" s="3"/>
      <c r="BF4" s="68" t="s">
        <v>276</v>
      </c>
      <c r="BG4" s="68"/>
      <c r="BH4" s="68"/>
      <c r="BI4" s="68"/>
      <c r="BJ4" s="68"/>
      <c r="BK4" s="68"/>
      <c r="BL4" s="68" t="s">
        <v>354</v>
      </c>
      <c r="BM4" s="68"/>
      <c r="BN4" s="68"/>
      <c r="BO4" s="68"/>
      <c r="BP4" s="68"/>
      <c r="BQ4" s="68"/>
      <c r="BR4" s="68" t="s">
        <v>354</v>
      </c>
      <c r="BS4" s="68"/>
      <c r="BT4" s="68"/>
      <c r="BU4" s="68"/>
      <c r="BV4" s="68"/>
      <c r="BW4" s="68"/>
      <c r="BX4" s="68"/>
      <c r="BY4" s="68"/>
      <c r="BZ4" s="68" t="s">
        <v>355</v>
      </c>
      <c r="CA4" s="68" t="s">
        <v>352</v>
      </c>
      <c r="CB4" s="68"/>
      <c r="CC4" s="68"/>
      <c r="CD4" s="68"/>
      <c r="CE4" s="68"/>
      <c r="CF4" s="68"/>
      <c r="CG4" s="68"/>
      <c r="CH4" s="68"/>
      <c r="CI4" s="68"/>
      <c r="CJ4" s="68"/>
      <c r="CK4" s="68"/>
      <c r="CL4" s="68"/>
      <c r="CM4" s="68"/>
      <c r="CN4" s="68"/>
      <c r="CO4" s="68"/>
      <c r="CP4" s="68"/>
      <c r="CQ4" s="68"/>
      <c r="CR4" s="68"/>
      <c r="CS4" s="68"/>
      <c r="CT4" s="68"/>
      <c r="CU4" s="68"/>
      <c r="CV4" s="68"/>
      <c r="CW4" s="68"/>
      <c r="CX4" s="68"/>
      <c r="CY4" s="68" t="s">
        <v>353</v>
      </c>
      <c r="CZ4" s="68"/>
      <c r="DA4" s="68"/>
      <c r="DB4" s="68"/>
      <c r="DC4" s="68"/>
      <c r="DD4" s="68"/>
      <c r="DE4" s="68"/>
      <c r="DF4" s="68"/>
      <c r="DG4" s="68"/>
      <c r="DH4" s="68"/>
      <c r="DI4" s="68"/>
      <c r="DJ4" s="68"/>
      <c r="DK4" s="68"/>
      <c r="DL4" s="68"/>
      <c r="DM4" s="68"/>
      <c r="DN4" s="68"/>
      <c r="DO4" s="68"/>
      <c r="DP4" s="68"/>
      <c r="DQ4" s="68"/>
      <c r="DR4" s="68"/>
      <c r="DS4" s="68"/>
      <c r="DT4" s="68"/>
      <c r="DU4" s="68"/>
      <c r="DV4" s="68"/>
      <c r="DW4" s="68" t="s">
        <v>555</v>
      </c>
      <c r="DX4" s="68"/>
      <c r="DY4" s="68"/>
      <c r="DZ4" s="68"/>
      <c r="EA4" s="68"/>
      <c r="EB4" s="68"/>
      <c r="EC4" s="68"/>
      <c r="ED4" s="68"/>
      <c r="EE4" s="68"/>
      <c r="EF4" s="68"/>
      <c r="EG4" s="68"/>
      <c r="EH4" s="68"/>
      <c r="EI4" s="68"/>
      <c r="EJ4" s="68"/>
      <c r="EK4" s="68" t="s">
        <v>556</v>
      </c>
      <c r="EL4" s="68"/>
      <c r="EM4" s="68"/>
      <c r="EN4" s="68"/>
      <c r="EO4" s="68"/>
      <c r="EP4" s="68"/>
      <c r="EQ4" s="68"/>
      <c r="ER4" s="68"/>
      <c r="ES4" s="68"/>
      <c r="ET4" s="68"/>
      <c r="EU4" s="68"/>
      <c r="EV4" s="68"/>
      <c r="EW4" s="68"/>
      <c r="EX4" s="68"/>
      <c r="EY4" s="68" t="s">
        <v>557</v>
      </c>
      <c r="EZ4" s="68"/>
      <c r="FA4" s="68"/>
      <c r="FB4" s="68"/>
      <c r="FC4" s="68"/>
      <c r="FD4" s="68"/>
      <c r="FE4" s="68"/>
      <c r="FF4" s="68"/>
      <c r="FG4" s="68"/>
      <c r="FH4" s="68"/>
      <c r="FI4" s="68"/>
      <c r="FJ4" s="68"/>
      <c r="FK4" s="68"/>
      <c r="FL4" s="68"/>
      <c r="FM4" s="3"/>
      <c r="FN4" s="3"/>
      <c r="FO4" s="3"/>
    </row>
    <row r="5" spans="1:171" ht="30" customHeight="1">
      <c r="A5" s="34" t="s">
        <v>464</v>
      </c>
      <c r="B5" s="29" t="s">
        <v>77</v>
      </c>
      <c r="C5" s="67"/>
      <c r="D5" s="159" t="s">
        <v>826</v>
      </c>
      <c r="E5" s="159"/>
      <c r="F5" s="30" t="str">
        <f>IF('様式 A-1'!AW62="","",'様式 A-1'!AW62)</f>
        <v/>
      </c>
      <c r="G5" s="30" t="str">
        <f>IF('様式 A-1'!AW63="","",'様式 A-1'!AW63)</f>
        <v/>
      </c>
      <c r="H5" s="31" t="str">
        <f>IF('様式 A-1'!AG7="","","予選区分")</f>
        <v/>
      </c>
      <c r="I5" s="32" t="s">
        <v>8</v>
      </c>
      <c r="J5" s="32" t="s">
        <v>27</v>
      </c>
      <c r="K5" s="32" t="s">
        <v>13</v>
      </c>
      <c r="L5" s="32" t="s">
        <v>9</v>
      </c>
      <c r="M5" s="32" t="s">
        <v>10</v>
      </c>
      <c r="N5" s="32" t="s">
        <v>11</v>
      </c>
      <c r="O5" s="32" t="s">
        <v>12</v>
      </c>
      <c r="P5" s="92" t="s">
        <v>307</v>
      </c>
      <c r="Q5" s="92" t="s">
        <v>308</v>
      </c>
      <c r="R5" s="92" t="s">
        <v>309</v>
      </c>
      <c r="S5" s="92" t="s">
        <v>310</v>
      </c>
      <c r="T5" s="92" t="s">
        <v>311</v>
      </c>
      <c r="U5" s="92" t="s">
        <v>312</v>
      </c>
      <c r="V5" s="92" t="s">
        <v>313</v>
      </c>
      <c r="W5" s="177" t="s">
        <v>885</v>
      </c>
      <c r="X5" s="177" t="s">
        <v>886</v>
      </c>
      <c r="Y5" s="178" t="s">
        <v>887</v>
      </c>
      <c r="Z5" s="177" t="s">
        <v>885</v>
      </c>
      <c r="AA5" s="177" t="s">
        <v>886</v>
      </c>
      <c r="AB5" s="178" t="s">
        <v>887</v>
      </c>
      <c r="AC5" s="177" t="s">
        <v>885</v>
      </c>
      <c r="AD5" s="177" t="s">
        <v>886</v>
      </c>
      <c r="AE5" s="178" t="s">
        <v>887</v>
      </c>
      <c r="AF5" s="177" t="s">
        <v>885</v>
      </c>
      <c r="AG5" s="177" t="s">
        <v>886</v>
      </c>
      <c r="AH5" s="178" t="s">
        <v>887</v>
      </c>
      <c r="AI5" s="177" t="s">
        <v>885</v>
      </c>
      <c r="AJ5" s="177" t="s">
        <v>886</v>
      </c>
      <c r="AK5" s="178" t="s">
        <v>887</v>
      </c>
      <c r="AL5" s="177" t="s">
        <v>885</v>
      </c>
      <c r="AM5" s="177" t="s">
        <v>886</v>
      </c>
      <c r="AN5" s="178" t="s">
        <v>887</v>
      </c>
      <c r="AO5" s="177" t="str">
        <f>IF('様式 A-1'!$R24="","",'様式 A-1'!$R24&amp;"男子")</f>
        <v/>
      </c>
      <c r="AP5" s="177" t="str">
        <f>IF('様式 A-1'!$R24="","",'様式 A-1'!$R24&amp;"女子")</f>
        <v/>
      </c>
      <c r="AQ5" s="30"/>
      <c r="AR5" s="178"/>
      <c r="AS5" s="178"/>
      <c r="AT5" s="178"/>
      <c r="AU5" s="178"/>
      <c r="AV5" s="178"/>
      <c r="AW5" s="178"/>
      <c r="AX5" s="178"/>
      <c r="AY5" s="178"/>
      <c r="AZ5" s="267" t="s">
        <v>28</v>
      </c>
      <c r="BA5" s="94" t="s">
        <v>280</v>
      </c>
      <c r="BB5" s="94" t="s">
        <v>274</v>
      </c>
      <c r="BC5" s="93" t="s">
        <v>275</v>
      </c>
      <c r="BD5" s="94" t="s">
        <v>279</v>
      </c>
      <c r="BE5" s="94" t="s">
        <v>278</v>
      </c>
      <c r="BF5" s="30" t="str">
        <f>IF('様式 A-1'!Z20="","",'様式 A-1'!Z20)</f>
        <v/>
      </c>
      <c r="BG5" s="30" t="str">
        <f>IF('様式 A-1'!AB20="","",'様式 A-1'!AB20)</f>
        <v/>
      </c>
      <c r="BH5" s="30" t="str">
        <f>IF('様式 A-1'!AD20="","",'様式 A-1'!AD20)</f>
        <v/>
      </c>
      <c r="BI5" s="30" t="str">
        <f>IF('様式 A-1'!AF20="","",'様式 A-1'!AF20)</f>
        <v/>
      </c>
      <c r="BJ5" s="30" t="str">
        <f>IF('様式 A-1'!AH20="","",'様式 A-1'!AH20)</f>
        <v/>
      </c>
      <c r="BK5" s="30" t="str">
        <f>IF('様式 A-1'!AJ20="","",'様式 A-1'!AJ20)</f>
        <v/>
      </c>
      <c r="BL5" s="179" t="s">
        <v>940</v>
      </c>
      <c r="BM5" s="33" t="s">
        <v>896</v>
      </c>
      <c r="BN5" s="33" t="s">
        <v>897</v>
      </c>
      <c r="BO5" s="33" t="s">
        <v>898</v>
      </c>
      <c r="BP5" s="33" t="s">
        <v>899</v>
      </c>
      <c r="BQ5" s="33" t="s">
        <v>900</v>
      </c>
      <c r="BR5" s="179" t="s">
        <v>941</v>
      </c>
      <c r="BS5" s="33" t="s">
        <v>896</v>
      </c>
      <c r="BT5" s="33" t="s">
        <v>897</v>
      </c>
      <c r="BU5" s="33" t="s">
        <v>898</v>
      </c>
      <c r="BV5" s="33" t="s">
        <v>899</v>
      </c>
      <c r="BW5" s="33" t="s">
        <v>900</v>
      </c>
      <c r="BX5" s="93"/>
      <c r="BY5" s="93"/>
      <c r="BZ5" s="66" t="s">
        <v>349</v>
      </c>
      <c r="CA5" s="263" t="str">
        <f>'様式 B-1'!AB7</f>
        <v>ｳｪｰﾃﾞｨﾝｸﾞﾚｰｽ
(U8)</v>
      </c>
      <c r="CB5" s="263" t="str">
        <f>'様式 B-1'!AC7</f>
        <v>ﾆｯﾊﾟｰﾎﾞｰﾄﾞﾚｰｽ
(U8)</v>
      </c>
      <c r="CC5" s="263" t="str">
        <f>'様式 B-1'!AD7</f>
        <v>ﾗﾝｽｲﾑﾗﾝ
(U10)</v>
      </c>
      <c r="CD5" s="263" t="str">
        <f>'様式 B-1'!AE7</f>
        <v>ﾆｯﾊﾟｰﾎﾞｰﾄﾞﾚｰｽ
(U10)</v>
      </c>
      <c r="CE5" s="263" t="str">
        <f>'様式 B-1'!AF7</f>
        <v>ﾗﾝｽｲﾑﾗﾝ
(U12)</v>
      </c>
      <c r="CF5" s="263" t="str">
        <f>'様式 B-1'!AG7</f>
        <v>ﾆｯﾊﾟｰﾎﾞｰﾄﾞﾚｰｽ
(U12)</v>
      </c>
      <c r="CG5" s="263" t="str">
        <f>'様式 B-1'!AH7</f>
        <v>ｻｰﾌﾚｰｽ
U15</v>
      </c>
      <c r="CH5" s="263" t="str">
        <f>'様式 B-1'!AI7</f>
        <v>ﾆｯﾊﾟｰﾎﾞｰﾄﾞﾚｰｽ
U15</v>
      </c>
      <c r="CI5" s="263" t="str">
        <f>'様式 B-1'!AJ7</f>
        <v>ｻｰﾌﾚｰｽ
U18</v>
      </c>
      <c r="CJ5" s="263" t="str">
        <f>'様式 B-1'!AK7</f>
        <v>ﾎﾞｰﾄﾞﾚｰｽ
U18</v>
      </c>
      <c r="CK5" s="263" t="str">
        <f>'様式 B-1'!AL7</f>
        <v>ｻｰﾌｽｷｰﾚｰｽ
U18</v>
      </c>
      <c r="CL5" s="263" t="str">
        <f>'様式 B-1'!AM7</f>
        <v>ﾕｰｽｵｰｼｬﾝﾏﾝ
U18</v>
      </c>
      <c r="CM5" s="263" t="str">
        <f>'様式 B-1'!AN7</f>
        <v>ｻｰﾌﾚｰｽ
ﾏｽﾀｰｽﾞ･ﾋﾞｷﾞﾅｰ</v>
      </c>
      <c r="CN5" s="263" t="str">
        <f>'様式 B-1'!AO7</f>
        <v>ﾎﾞｰﾄﾞﾚｰｽ
ﾏｽﾀｰｽﾞ･ﾋﾞｷﾞﾅｰ</v>
      </c>
      <c r="CO5" s="263" t="str">
        <f>'様式 B-1'!AP7</f>
        <v>ｻｰﾌﾚｰｽ
ﾏｽﾀｰｽﾞ･23-29</v>
      </c>
      <c r="CP5" s="263" t="str">
        <f>'様式 B-1'!AQ7</f>
        <v>ﾎﾞｰﾄﾞﾚｰｽ
ﾏｽﾀｰｽﾞ･23-29</v>
      </c>
      <c r="CQ5" s="263" t="str">
        <f>'様式 B-1'!AR7</f>
        <v>ｻｰﾌｽｷｰﾚｰｽ
ﾏｽﾀｰｽﾞ･23-29</v>
      </c>
      <c r="CR5" s="263" t="str">
        <f>'様式 B-1'!AS7</f>
        <v>ｻｰﾌﾚｰｽ
ﾏｽﾀｰｽﾞ･30-39</v>
      </c>
      <c r="CS5" s="263" t="str">
        <f>'様式 B-1'!AT7</f>
        <v>ﾎﾞｰﾄﾞﾚｰｽ
ﾏｽﾀｰｽﾞ･30-39</v>
      </c>
      <c r="CT5" s="263" t="str">
        <f>'様式 B-1'!AU7</f>
        <v>ｻｰﾌｽｷｰﾚｰｽ
ﾏｽﾀｰｽﾞ･30-39</v>
      </c>
      <c r="CU5" s="263" t="str">
        <f>'様式 B-1'!AV7</f>
        <v>ｻｰﾌﾚｰｽ
ﾏｽﾀｰｽﾞ･40-</v>
      </c>
      <c r="CV5" s="263" t="str">
        <f>'様式 B-1'!AW7</f>
        <v>ﾎﾞｰﾄﾞﾚｰｽ
ﾏｽﾀｰｽﾞ･40-</v>
      </c>
      <c r="CW5" s="263" t="str">
        <f>'様式 B-1'!AX7</f>
        <v>ｻｰﾌｽｷｰﾚｰｽ
ﾏｽﾀｰｽﾞ･40-</v>
      </c>
      <c r="CX5" s="94"/>
      <c r="CY5" s="262" t="str">
        <f>'様式 B-2'!AB7</f>
        <v>ｳｪｰﾃﾞｨﾝｸﾞﾚｰｽ
(U8)</v>
      </c>
      <c r="CZ5" s="262" t="str">
        <f>'様式 B-2'!AC7</f>
        <v>ﾆｯﾊﾟｰﾎﾞｰﾄﾞﾚｰｽ
(U8)</v>
      </c>
      <c r="DA5" s="262" t="str">
        <f>'様式 B-2'!AD7</f>
        <v>ﾗﾝｽｲﾑﾗﾝ
(U10)</v>
      </c>
      <c r="DB5" s="262" t="str">
        <f>'様式 B-2'!AE7</f>
        <v>ﾆｯﾊﾟｰﾎﾞｰﾄﾞﾚｰｽ
(U10)</v>
      </c>
      <c r="DC5" s="262" t="str">
        <f>'様式 B-2'!AF7</f>
        <v>ﾗﾝｽｲﾑﾗﾝ
(U12)</v>
      </c>
      <c r="DD5" s="262" t="str">
        <f>'様式 B-2'!AG7</f>
        <v>ﾆｯﾊﾟｰﾎﾞｰﾄﾞﾚｰｽ
(U12)</v>
      </c>
      <c r="DE5" s="262" t="str">
        <f>'様式 B-2'!AH7</f>
        <v>ｻｰﾌﾚｰｽ
U15</v>
      </c>
      <c r="DF5" s="262" t="str">
        <f>'様式 B-2'!AI7</f>
        <v>ﾆｯﾊﾟｰﾎﾞｰﾄﾞﾚｰｽ
U15</v>
      </c>
      <c r="DG5" s="262" t="str">
        <f>'様式 B-2'!AJ7</f>
        <v>ｻｰﾌﾚｰｽ
U18</v>
      </c>
      <c r="DH5" s="262" t="str">
        <f>'様式 B-2'!AK7</f>
        <v>ﾎﾞｰﾄﾞﾚｰｽ
U18</v>
      </c>
      <c r="DI5" s="262" t="str">
        <f>'様式 B-2'!AL7</f>
        <v>ｻｰﾌｽｷｰﾚｰｽ
U18</v>
      </c>
      <c r="DJ5" s="262" t="str">
        <f>'様式 B-2'!AM7</f>
        <v>ﾕｰｽｵｰｼｬﾝｳｰﾏﾝ
U18</v>
      </c>
      <c r="DK5" s="262" t="str">
        <f>'様式 B-2'!AN7</f>
        <v>ｻｰﾌﾚｰｽ
ﾏｽﾀｰｽﾞ･ﾋﾞｷﾞﾅｰ</v>
      </c>
      <c r="DL5" s="262" t="str">
        <f>'様式 B-2'!AO7</f>
        <v>ﾎﾞｰﾄﾞﾚｰｽ
ﾏｽﾀｰｽﾞ･ﾋﾞｷﾞﾅｰ</v>
      </c>
      <c r="DM5" s="262" t="str">
        <f>'様式 B-2'!AP7</f>
        <v>ｻｰﾌﾚｰｽ
ﾏｽﾀｰｽﾞ･23-29</v>
      </c>
      <c r="DN5" s="262" t="str">
        <f>'様式 B-2'!AQ7</f>
        <v>ﾎﾞｰﾄﾞﾚｰｽ
ﾏｽﾀｰｽﾞ･23-29</v>
      </c>
      <c r="DO5" s="262" t="str">
        <f>'様式 B-2'!AR7</f>
        <v>ｻｰﾌｽｷｰﾚｰｽ
ﾏｽﾀｰｽﾞ･23-29</v>
      </c>
      <c r="DP5" s="262" t="str">
        <f>'様式 B-2'!AS7</f>
        <v>ｻｰﾌﾚｰｽ
ﾏｽﾀｰｽﾞ･30-39</v>
      </c>
      <c r="DQ5" s="262" t="str">
        <f>'様式 B-2'!AT7</f>
        <v>ﾎﾞｰﾄﾞﾚｰｽ
ﾏｽﾀｰｽﾞ･30-39</v>
      </c>
      <c r="DR5" s="262" t="str">
        <f>'様式 B-2'!AU7</f>
        <v>ｻｰﾌｽｷｰﾚｰｽ
ﾏｽﾀｰｽﾞ･30-39</v>
      </c>
      <c r="DS5" s="262" t="str">
        <f>'様式 B-2'!AV7</f>
        <v>ｻｰﾌﾚｰｽ
ﾏｽﾀｰｽﾞ･40-</v>
      </c>
      <c r="DT5" s="262" t="str">
        <f>'様式 B-2'!AW7</f>
        <v>ﾎﾞｰﾄﾞﾚｰｽ
ﾏｽﾀｰｽﾞ･40-</v>
      </c>
      <c r="DU5" s="262" t="str">
        <f>'様式 B-2'!AX7</f>
        <v>ｻｰﾌｽｷｰﾚｰｽ
ﾏｽﾀｰｽﾞ･40-</v>
      </c>
      <c r="DV5" s="94"/>
      <c r="DW5" s="264" t="str">
        <f>'様式 C-1'!H8</f>
        <v>ﾆｯﾊﾟｰﾎﾞｰﾄﾞﾘﾚｰ
(U10)</v>
      </c>
      <c r="DX5" s="264" t="str">
        <f>'様式 C-1'!I8</f>
        <v>ﾀｯﾌﾟﾘﾝﾘﾚｰ
(U10)</v>
      </c>
      <c r="DY5" s="264" t="str">
        <f>'様式 C-1'!J8</f>
        <v>ﾆｯﾊﾟｰﾎﾞｰﾄﾞﾘﾚｰ
(U12)</v>
      </c>
      <c r="DZ5" s="264" t="str">
        <f>'様式 C-1'!K8</f>
        <v>ﾀｯﾌﾟﾘﾝﾘﾚｰ
(U12)</v>
      </c>
      <c r="EA5" s="264" t="str">
        <f>'様式 C-1'!L8</f>
        <v>ﾚｽｷｭｰﾁｭｰﾌﾞﾚｽｷｭｰ
U15</v>
      </c>
      <c r="EB5" s="264" t="str">
        <f>'様式 C-1'!M8</f>
        <v>ﾎﾞｰﾄﾞﾚｽｷｭｰ
U15</v>
      </c>
      <c r="EC5" s="264" t="str">
        <f>'様式 C-1'!N8</f>
        <v>ﾀｯﾌﾟﾘﾝﾘﾚｰ
U15</v>
      </c>
      <c r="ED5" s="264" t="str">
        <f>'様式 C-1'!O8</f>
        <v>ﾚｽｷｭｰﾁｭｰﾌﾞﾚｽｷｭｰ
U18</v>
      </c>
      <c r="EE5" s="264" t="str">
        <f>'様式 C-1'!P8</f>
        <v>ﾎﾞｰﾄﾞﾚｽｷｭｰ
U18</v>
      </c>
      <c r="EF5" s="264" t="str">
        <f>'様式 C-1'!Q8</f>
        <v>ﾀｯﾌﾟﾘﾝﾘﾚｰ
U18</v>
      </c>
      <c r="EG5" s="264" t="str">
        <f>'様式 C-1'!R8</f>
        <v>ﾎﾞｰﾄﾞﾚｽｷｭｰ
ﾏｽﾀｰｽﾞ･～59</v>
      </c>
      <c r="EH5" s="264" t="str">
        <f>'様式 C-1'!S8</f>
        <v>ﾎﾞｰﾄﾞﾚｽｷｭｰ
ﾏｽﾀｰｽﾞ･60～</v>
      </c>
      <c r="EI5" s="264" t="str">
        <f>'様式 C-1'!T8</f>
        <v>ｵｰｼｬﾝﾊﾟｰｿﾝﾘﾚｰ
ﾏｽﾀｰｽﾞ･～89</v>
      </c>
      <c r="EJ5" s="264" t="str">
        <f>'様式 C-1'!U8</f>
        <v>ｵｰｼｬﾝﾊﾟｰｿﾝﾘﾚｰ
ﾏｽﾀｰｽﾞ･90～</v>
      </c>
      <c r="EK5" s="265" t="str">
        <f>'様式 C-1'!H8</f>
        <v>ﾆｯﾊﾟｰﾎﾞｰﾄﾞﾘﾚｰ
(U10)</v>
      </c>
      <c r="EL5" s="265" t="str">
        <f>'様式 C-1'!I8</f>
        <v>ﾀｯﾌﾟﾘﾝﾘﾚｰ
(U10)</v>
      </c>
      <c r="EM5" s="265" t="str">
        <f>'様式 C-1'!J8</f>
        <v>ﾆｯﾊﾟｰﾎﾞｰﾄﾞﾘﾚｰ
(U12)</v>
      </c>
      <c r="EN5" s="265" t="str">
        <f>'様式 C-1'!K8</f>
        <v>ﾀｯﾌﾟﾘﾝﾘﾚｰ
(U12)</v>
      </c>
      <c r="EO5" s="265" t="str">
        <f>'様式 C-1'!L8</f>
        <v>ﾚｽｷｭｰﾁｭｰﾌﾞﾚｽｷｭｰ
U15</v>
      </c>
      <c r="EP5" s="265" t="str">
        <f>'様式 C-1'!M8</f>
        <v>ﾎﾞｰﾄﾞﾚｽｷｭｰ
U15</v>
      </c>
      <c r="EQ5" s="265" t="str">
        <f>'様式 C-1'!N8</f>
        <v>ﾀｯﾌﾟﾘﾝﾘﾚｰ
U15</v>
      </c>
      <c r="ER5" s="265" t="str">
        <f>'様式 C-1'!O8</f>
        <v>ﾚｽｷｭｰﾁｭｰﾌﾞﾚｽｷｭｰ
U18</v>
      </c>
      <c r="ES5" s="265" t="str">
        <f>'様式 C-1'!P8</f>
        <v>ﾎﾞｰﾄﾞﾚｽｷｭｰ
U18</v>
      </c>
      <c r="ET5" s="265" t="str">
        <f>'様式 C-1'!Q8</f>
        <v>ﾀｯﾌﾟﾘﾝﾘﾚｰ
U18</v>
      </c>
      <c r="EU5" s="265" t="str">
        <f>'様式 C-1'!R8</f>
        <v>ﾎﾞｰﾄﾞﾚｽｷｭｰ
ﾏｽﾀｰｽﾞ･～59</v>
      </c>
      <c r="EV5" s="265" t="str">
        <f>'様式 C-1'!S8</f>
        <v>ﾎﾞｰﾄﾞﾚｽｷｭｰ
ﾏｽﾀｰｽﾞ･60～</v>
      </c>
      <c r="EW5" s="265" t="str">
        <f>'様式 C-1'!T8</f>
        <v>ｵｰｼｬﾝﾊﾟｰｿﾝﾘﾚｰ
ﾏｽﾀｰｽﾞ･～89</v>
      </c>
      <c r="EX5" s="265" t="str">
        <f>'様式 C-1'!U8</f>
        <v>ｵｰｼｬﾝﾊﾟｰｿﾝﾘﾚｰ
ﾏｽﾀｰｽﾞ･90～</v>
      </c>
      <c r="EY5" s="266" t="str">
        <f>'様式 C-1'!H8</f>
        <v>ﾆｯﾊﾟｰﾎﾞｰﾄﾞﾘﾚｰ
(U10)</v>
      </c>
      <c r="EZ5" s="266" t="str">
        <f>'様式 C-1'!I8</f>
        <v>ﾀｯﾌﾟﾘﾝﾘﾚｰ
(U10)</v>
      </c>
      <c r="FA5" s="266" t="str">
        <f>'様式 C-1'!J8</f>
        <v>ﾆｯﾊﾟｰﾎﾞｰﾄﾞﾘﾚｰ
(U12)</v>
      </c>
      <c r="FB5" s="266" t="str">
        <f>'様式 C-1'!K8</f>
        <v>ﾀｯﾌﾟﾘﾝﾘﾚｰ
(U12)</v>
      </c>
      <c r="FC5" s="266" t="str">
        <f>'様式 C-1'!L8</f>
        <v>ﾚｽｷｭｰﾁｭｰﾌﾞﾚｽｷｭｰ
U15</v>
      </c>
      <c r="FD5" s="266" t="str">
        <f>'様式 C-1'!M8</f>
        <v>ﾎﾞｰﾄﾞﾚｽｷｭｰ
U15</v>
      </c>
      <c r="FE5" s="266" t="str">
        <f>'様式 C-1'!N8</f>
        <v>ﾀｯﾌﾟﾘﾝﾘﾚｰ
U15</v>
      </c>
      <c r="FF5" s="266" t="str">
        <f>'様式 C-1'!O8</f>
        <v>ﾚｽｷｭｰﾁｭｰﾌﾞﾚｽｷｭｰ
U18</v>
      </c>
      <c r="FG5" s="266" t="str">
        <f>'様式 C-1'!P8</f>
        <v>ﾎﾞｰﾄﾞﾚｽｷｭｰ
U18</v>
      </c>
      <c r="FH5" s="266" t="str">
        <f>'様式 C-1'!Q8</f>
        <v>ﾀｯﾌﾟﾘﾝﾘﾚｰ
U18</v>
      </c>
      <c r="FI5" s="266" t="str">
        <f>'様式 C-1'!R8</f>
        <v>ﾎﾞｰﾄﾞﾚｽｷｭｰ
ﾏｽﾀｰｽﾞ･～59</v>
      </c>
      <c r="FJ5" s="266" t="str">
        <f>'様式 C-1'!S8</f>
        <v>ﾎﾞｰﾄﾞﾚｽｷｭｰ
ﾏｽﾀｰｽﾞ･60～</v>
      </c>
      <c r="FK5" s="266" t="str">
        <f>'様式 C-1'!T8</f>
        <v>ｵｰｼｬﾝﾊﾟｰｿﾝﾘﾚｰ
ﾏｽﾀｰｽﾞ･～89</v>
      </c>
      <c r="FL5" s="266" t="str">
        <f>'様式 C-1'!U8</f>
        <v>ｵｰｼｬﾝﾊﾟｰｿﾝﾘﾚｰ
ﾏｽﾀｰｽﾞ･90～</v>
      </c>
    </row>
    <row r="6" spans="1:171" s="4" customFormat="1" ht="25" customHeight="1">
      <c r="A6" s="134">
        <f>'様式 A-1'!AL1</f>
        <v>0</v>
      </c>
      <c r="B6" s="4">
        <f>'様式 A-1'!D7</f>
        <v>0</v>
      </c>
      <c r="C6" s="4">
        <f>'様式 A-1'!D8</f>
        <v>0</v>
      </c>
      <c r="D6" s="4" t="e">
        <f>VLOOKUP(B6,B13:C176,2,FALSE)</f>
        <v>#N/A</v>
      </c>
      <c r="E6" s="4">
        <f>'様式 A-1'!W7</f>
        <v>0</v>
      </c>
      <c r="F6" s="4" t="str">
        <f>IF('様式 A-1'!AB7="","",'様式 A-1'!AB7)</f>
        <v/>
      </c>
      <c r="G6" s="4" t="str">
        <f>IF('様式 A-1'!AB8="","",'様式 A-1'!AB8)</f>
        <v/>
      </c>
      <c r="H6" s="4" t="str">
        <f>IF('様式 A-1'!AI1="","",'様式 A-1'!AI1)</f>
        <v/>
      </c>
      <c r="I6" s="4" t="str">
        <f>TRIM('様式 A-1'!C11&amp;"　"&amp;'様式 A-1'!F11)</f>
        <v/>
      </c>
      <c r="J6" s="4" t="str">
        <f>ASC(TRIM('様式 A-1'!K11&amp;" "&amp;'様式 A-1'!O11))</f>
        <v/>
      </c>
      <c r="K6" s="4">
        <f>'様式 A-1'!U11</f>
        <v>0</v>
      </c>
      <c r="L6" s="4">
        <f>'様式 A-1'!D12</f>
        <v>0</v>
      </c>
      <c r="M6" s="4">
        <f>'様式 A-1'!G12</f>
        <v>0</v>
      </c>
      <c r="N6" s="27">
        <f>'様式 A-1'!C13</f>
        <v>0</v>
      </c>
      <c r="O6" s="27">
        <f>'様式 A-1'!I13</f>
        <v>0</v>
      </c>
      <c r="P6" s="4" t="str">
        <f>IF('様式 A-1'!Y11="",I6,TRIM('様式 A-1'!Y11)&amp;"　"&amp;'様式 A-1'!AB11)</f>
        <v/>
      </c>
      <c r="Q6" s="4" t="str">
        <f>IF('様式 A-1'!AG11="",J6,ASC(TRIM('様式 A-1'!AG11&amp;" "&amp;'様式 A-1'!AK11)))</f>
        <v/>
      </c>
      <c r="R6" s="4">
        <f>IF('様式 A-1'!AQ11="",K6,'様式 A-1'!AQ11)</f>
        <v>0</v>
      </c>
      <c r="S6" s="4">
        <f>IF('様式 A-1'!Z12="",L6,'様式 A-1'!Z12)</f>
        <v>0</v>
      </c>
      <c r="T6" s="4">
        <f>IF('様式 A-1'!AC12="",M6,'様式 A-1'!AC12)</f>
        <v>0</v>
      </c>
      <c r="U6" s="4">
        <f>IF('様式 A-1'!Y13="",N6,'様式 A-1'!Y13)</f>
        <v>0</v>
      </c>
      <c r="V6" s="4">
        <f>IF('様式 A-1'!AE13="",O6,'様式 A-1'!AE13)</f>
        <v>0</v>
      </c>
      <c r="W6" s="161">
        <f>'様式 A-1'!T17</f>
        <v>0</v>
      </c>
      <c r="X6" s="161">
        <f>'様式 A-1'!V17</f>
        <v>0</v>
      </c>
      <c r="Y6" s="161">
        <f>SUM(W6:X6)</f>
        <v>0</v>
      </c>
      <c r="Z6" s="161">
        <f>'様式 A-1'!T18</f>
        <v>0</v>
      </c>
      <c r="AA6" s="161">
        <f>'様式 A-1'!V18</f>
        <v>0</v>
      </c>
      <c r="AB6" s="161">
        <f>SUM(Z6:AA6)</f>
        <v>0</v>
      </c>
      <c r="AC6" s="161">
        <f>'様式 A-1'!T19</f>
        <v>0</v>
      </c>
      <c r="AD6" s="161">
        <f>'様式 A-1'!V19</f>
        <v>0</v>
      </c>
      <c r="AE6" s="161">
        <f>SUM(AC6:AD6)</f>
        <v>0</v>
      </c>
      <c r="AF6" s="161">
        <f>'様式 A-1'!T20</f>
        <v>0</v>
      </c>
      <c r="AG6" s="161">
        <f>'様式 A-1'!V20</f>
        <v>0</v>
      </c>
      <c r="AH6" s="161">
        <f>SUM(AF6:AG6)</f>
        <v>0</v>
      </c>
      <c r="AI6" s="161">
        <f>'様式 A-1'!T21</f>
        <v>0</v>
      </c>
      <c r="AJ6" s="161">
        <f>'様式 A-1'!V21</f>
        <v>0</v>
      </c>
      <c r="AK6" s="161">
        <f>SUM(AI6:AJ6)</f>
        <v>0</v>
      </c>
      <c r="AL6" s="161">
        <f>'様式 A-1'!T22</f>
        <v>0</v>
      </c>
      <c r="AM6" s="161">
        <f>'様式 A-1'!V22</f>
        <v>0</v>
      </c>
      <c r="AN6" s="161">
        <f>SUM(AL6:AM6)</f>
        <v>0</v>
      </c>
      <c r="AO6" s="161">
        <f>'様式 A-1'!AA18</f>
        <v>0</v>
      </c>
      <c r="AP6" s="161">
        <f>'様式 A-1'!G24</f>
        <v>0</v>
      </c>
      <c r="AR6" s="268">
        <f>'様式 A-1'!L17</f>
        <v>0</v>
      </c>
      <c r="AS6" s="268">
        <f>'様式 A-1'!L18</f>
        <v>0</v>
      </c>
      <c r="AT6" s="268">
        <f>'様式 A-1'!L19</f>
        <v>0</v>
      </c>
      <c r="AU6" s="268">
        <f>'様式 A-1'!L20</f>
        <v>0</v>
      </c>
      <c r="AV6" s="268">
        <f>'様式 A-1'!L21</f>
        <v>0</v>
      </c>
      <c r="AW6" s="268">
        <f>'様式 A-1'!L22</f>
        <v>0</v>
      </c>
      <c r="AX6" s="268">
        <f>'様式 A-1'!L23</f>
        <v>0</v>
      </c>
      <c r="AY6" s="268">
        <f>'様式 A-1'!L24</f>
        <v>0</v>
      </c>
      <c r="AZ6" s="269">
        <f>SUM(AR6:AY6)</f>
        <v>0</v>
      </c>
      <c r="BA6" s="28"/>
      <c r="BB6" s="28"/>
      <c r="BC6" s="28"/>
      <c r="BD6" s="28"/>
      <c r="BE6" s="28"/>
      <c r="BF6" s="4">
        <f>'様式 A-1'!Z21</f>
        <v>0</v>
      </c>
      <c r="BG6" s="4">
        <f>'様式 A-1'!AB21</f>
        <v>0</v>
      </c>
      <c r="BH6" s="4">
        <f>'様式 A-1'!AD21</f>
        <v>0</v>
      </c>
      <c r="BI6" s="4">
        <f>'様式 A-1'!AF21</f>
        <v>0</v>
      </c>
      <c r="BJ6" s="4">
        <f>'様式 A-1'!AH21</f>
        <v>0</v>
      </c>
      <c r="BK6" s="4">
        <f>'様式 A-1'!AJ21</f>
        <v>0</v>
      </c>
      <c r="BL6" s="4">
        <f>'様式 A-1'!E29</f>
        <v>0</v>
      </c>
      <c r="BM6" s="4" t="str">
        <f>IF('様式 A-1'!J29="","",'様式 A-1'!J29&amp;"　"&amp;'様式 A-1'!M29)</f>
        <v/>
      </c>
      <c r="BN6" s="4" t="str">
        <f>IF('様式 A-1'!Q29="","",'様式 A-1'!Q29&amp;"　"&amp;'様式 A-1'!T29)</f>
        <v/>
      </c>
      <c r="BO6" s="4" t="str">
        <f>IF('様式 A-1'!X29="","",'様式 A-1'!X29&amp;"　"&amp;'様式 A-1'!AA29)</f>
        <v/>
      </c>
      <c r="BP6" s="4" t="str">
        <f>IF('様式 A-1'!AE29="","",'様式 A-1'!AE29&amp;"　"&amp;'様式 A-1'!AH29)</f>
        <v/>
      </c>
      <c r="BQ6" s="4" t="str">
        <f>IF('様式 A-1'!AL29="","",'様式 A-1'!AL29&amp;"　"&amp;'様式 A-1'!AO29)</f>
        <v/>
      </c>
      <c r="BR6" s="4">
        <f>'様式 A-1'!E31</f>
        <v>0</v>
      </c>
      <c r="BS6" s="4" t="str">
        <f>IF('様式 A-1'!J31="","",'様式 A-1'!J31&amp;"　"&amp;'様式 A-1'!M31)</f>
        <v/>
      </c>
      <c r="BT6" s="4" t="str">
        <f>IF('様式 A-1'!Q31="","",'様式 A-1'!Q31&amp;"　"&amp;'様式 A-1'!T31)</f>
        <v/>
      </c>
      <c r="BU6" s="4" t="str">
        <f>IF('様式 A-1'!X31="","",'様式 A-1'!X31&amp;"　"&amp;'様式 A-1'!AA31)</f>
        <v/>
      </c>
      <c r="BV6" s="4" t="str">
        <f>IF('様式 A-1'!AE31="","",'様式 A-1'!AE31&amp;"　"&amp;'様式 A-1'!AH31)</f>
        <v/>
      </c>
      <c r="BW6" s="4" t="str">
        <f>IF('様式 A-1'!AL31="","",'様式 A-1'!AL31&amp;"　"&amp;'様式 A-1'!AO31)</f>
        <v/>
      </c>
      <c r="BZ6" s="4" t="str">
        <f>IF('様式 A-1'!T34="","",'様式 A-1'!T34)</f>
        <v/>
      </c>
      <c r="CA6" s="4">
        <f>'様式 B-1'!AB131</f>
        <v>0</v>
      </c>
      <c r="CB6" s="4">
        <f>'様式 B-1'!AC131</f>
        <v>0</v>
      </c>
      <c r="CC6" s="4">
        <f>'様式 B-1'!AD131</f>
        <v>0</v>
      </c>
      <c r="CD6" s="4">
        <f>'様式 B-1'!AE131</f>
        <v>0</v>
      </c>
      <c r="CE6" s="4">
        <f>'様式 B-1'!AF131</f>
        <v>0</v>
      </c>
      <c r="CF6" s="4">
        <f>'様式 B-1'!AG131</f>
        <v>0</v>
      </c>
      <c r="CG6" s="4">
        <f>'様式 B-1'!AH131</f>
        <v>0</v>
      </c>
      <c r="CH6" s="4">
        <f>'様式 B-1'!AI131</f>
        <v>0</v>
      </c>
      <c r="CI6" s="4">
        <f>'様式 B-1'!AJ131</f>
        <v>0</v>
      </c>
      <c r="CJ6" s="4">
        <f>'様式 B-1'!AK131</f>
        <v>0</v>
      </c>
      <c r="CK6" s="4">
        <f>'様式 B-1'!AL131</f>
        <v>0</v>
      </c>
      <c r="CL6" s="4">
        <f>'様式 B-1'!AM131</f>
        <v>0</v>
      </c>
      <c r="CM6" s="4">
        <f>'様式 B-1'!AN131</f>
        <v>0</v>
      </c>
      <c r="CN6" s="4">
        <f>'様式 B-1'!AO131</f>
        <v>0</v>
      </c>
      <c r="CO6" s="4">
        <f>'様式 B-1'!AP131</f>
        <v>0</v>
      </c>
      <c r="CP6" s="4">
        <f>'様式 B-1'!AQ131</f>
        <v>0</v>
      </c>
      <c r="CQ6" s="4">
        <f>'様式 B-1'!AR131</f>
        <v>0</v>
      </c>
      <c r="CR6" s="4">
        <f>'様式 B-1'!AS131</f>
        <v>0</v>
      </c>
      <c r="CS6" s="4">
        <f>'様式 B-1'!AT131</f>
        <v>0</v>
      </c>
      <c r="CT6" s="4">
        <f>'様式 B-1'!AU131</f>
        <v>0</v>
      </c>
      <c r="CU6" s="4">
        <f>'様式 B-1'!AV131</f>
        <v>0</v>
      </c>
      <c r="CV6" s="4">
        <f>'様式 B-1'!AW131</f>
        <v>0</v>
      </c>
      <c r="CW6" s="4">
        <f>'様式 B-1'!AX131</f>
        <v>0</v>
      </c>
      <c r="CY6" s="4">
        <f>'様式 B-2'!AB131</f>
        <v>0</v>
      </c>
      <c r="CZ6" s="4">
        <f>'様式 B-2'!AC131</f>
        <v>0</v>
      </c>
      <c r="DA6" s="4">
        <f>'様式 B-2'!AD131</f>
        <v>0</v>
      </c>
      <c r="DB6" s="4">
        <f>'様式 B-2'!AE131</f>
        <v>0</v>
      </c>
      <c r="DC6" s="4">
        <f>'様式 B-2'!AF131</f>
        <v>0</v>
      </c>
      <c r="DD6" s="4">
        <f>'様式 B-2'!AG131</f>
        <v>0</v>
      </c>
      <c r="DE6" s="4">
        <f>'様式 B-2'!AH131</f>
        <v>0</v>
      </c>
      <c r="DF6" s="4">
        <f>'様式 B-2'!AI131</f>
        <v>0</v>
      </c>
      <c r="DG6" s="4">
        <f>'様式 B-2'!AJ131</f>
        <v>0</v>
      </c>
      <c r="DH6" s="4">
        <f>'様式 B-2'!AK131</f>
        <v>0</v>
      </c>
      <c r="DI6" s="4">
        <f>'様式 B-2'!AL131</f>
        <v>0</v>
      </c>
      <c r="DJ6" s="4">
        <f>'様式 B-2'!AM131</f>
        <v>0</v>
      </c>
      <c r="DK6" s="4">
        <f>'様式 B-2'!AN131</f>
        <v>0</v>
      </c>
      <c r="DL6" s="4">
        <f>'様式 B-2'!AO131</f>
        <v>0</v>
      </c>
      <c r="DM6" s="4">
        <f>'様式 B-2'!AP131</f>
        <v>0</v>
      </c>
      <c r="DN6" s="4">
        <f>'様式 B-2'!AQ131</f>
        <v>0</v>
      </c>
      <c r="DO6" s="4">
        <f>'様式 B-2'!AR131</f>
        <v>0</v>
      </c>
      <c r="DP6" s="4">
        <f>'様式 B-2'!AS131</f>
        <v>0</v>
      </c>
      <c r="DQ6" s="4">
        <f>'様式 B-2'!AT131</f>
        <v>0</v>
      </c>
      <c r="DR6" s="4">
        <f>'様式 B-2'!AU131</f>
        <v>0</v>
      </c>
      <c r="DS6" s="4">
        <f>'様式 B-2'!AV131</f>
        <v>0</v>
      </c>
      <c r="DT6" s="4">
        <f>'様式 B-2'!AW131</f>
        <v>0</v>
      </c>
      <c r="DU6" s="4">
        <f>'様式 B-2'!AX131</f>
        <v>0</v>
      </c>
      <c r="DW6" s="4">
        <f>'様式 C-1'!H9</f>
        <v>0</v>
      </c>
      <c r="DX6" s="4">
        <f>'様式 C-1'!I9</f>
        <v>0</v>
      </c>
      <c r="DY6" s="4">
        <f>'様式 C-1'!J9</f>
        <v>0</v>
      </c>
      <c r="DZ6" s="4">
        <f>'様式 C-1'!K9</f>
        <v>0</v>
      </c>
      <c r="EA6" s="4">
        <f>'様式 C-1'!L9</f>
        <v>0</v>
      </c>
      <c r="EB6" s="4">
        <f>'様式 C-1'!M9</f>
        <v>0</v>
      </c>
      <c r="EC6" s="4">
        <f>'様式 C-1'!N9</f>
        <v>0</v>
      </c>
      <c r="ED6" s="4">
        <f>'様式 C-1'!O9</f>
        <v>0</v>
      </c>
      <c r="EE6" s="4">
        <f>'様式 C-1'!P9</f>
        <v>0</v>
      </c>
      <c r="EF6" s="4">
        <f>'様式 C-1'!Q9</f>
        <v>0</v>
      </c>
      <c r="EG6" s="4">
        <f>'様式 C-1'!R9</f>
        <v>0</v>
      </c>
      <c r="EH6" s="4">
        <f>'様式 C-1'!S9</f>
        <v>0</v>
      </c>
      <c r="EI6" s="4">
        <f>'様式 C-1'!T9</f>
        <v>0</v>
      </c>
      <c r="EJ6" s="4">
        <f>'様式 C-1'!U9</f>
        <v>0</v>
      </c>
      <c r="EK6" s="4">
        <f>'様式 C-1'!H10</f>
        <v>0</v>
      </c>
      <c r="EL6" s="4">
        <f>'様式 C-1'!I10</f>
        <v>0</v>
      </c>
      <c r="EM6" s="4">
        <f>'様式 C-1'!J10</f>
        <v>0</v>
      </c>
      <c r="EN6" s="4">
        <f>'様式 C-1'!K10</f>
        <v>0</v>
      </c>
      <c r="EO6" s="4">
        <f>'様式 C-1'!L10</f>
        <v>0</v>
      </c>
      <c r="EP6" s="4">
        <f>'様式 C-1'!M10</f>
        <v>0</v>
      </c>
      <c r="EQ6" s="4">
        <f>'様式 C-1'!N10</f>
        <v>0</v>
      </c>
      <c r="ER6" s="4">
        <f>'様式 C-1'!O10</f>
        <v>0</v>
      </c>
      <c r="ES6" s="4">
        <f>'様式 C-1'!P10</f>
        <v>0</v>
      </c>
      <c r="ET6" s="4">
        <f>'様式 C-1'!Q10</f>
        <v>0</v>
      </c>
      <c r="EU6" s="4">
        <f>'様式 C-1'!R10</f>
        <v>0</v>
      </c>
      <c r="EV6" s="4">
        <f>'様式 C-1'!S10</f>
        <v>0</v>
      </c>
      <c r="EW6" s="4">
        <f>'様式 C-1'!T10</f>
        <v>0</v>
      </c>
      <c r="EX6" s="4">
        <f>'様式 C-1'!U10</f>
        <v>0</v>
      </c>
      <c r="EY6" s="4">
        <f>'様式 C-1'!H11</f>
        <v>0</v>
      </c>
      <c r="EZ6" s="4">
        <f>'様式 C-1'!I11</f>
        <v>0</v>
      </c>
      <c r="FA6" s="4">
        <f>'様式 C-1'!J11</f>
        <v>0</v>
      </c>
      <c r="FB6" s="4">
        <f>'様式 C-1'!K11</f>
        <v>0</v>
      </c>
      <c r="FC6" s="4">
        <f>'様式 C-1'!L11</f>
        <v>0</v>
      </c>
      <c r="FD6" s="4">
        <f>'様式 C-1'!M11</f>
        <v>0</v>
      </c>
      <c r="FE6" s="4">
        <f>'様式 C-1'!N11</f>
        <v>0</v>
      </c>
      <c r="FF6" s="4">
        <f>'様式 C-1'!O11</f>
        <v>0</v>
      </c>
      <c r="FG6" s="4">
        <f>'様式 C-1'!P11</f>
        <v>0</v>
      </c>
      <c r="FH6" s="4">
        <f>'様式 C-1'!Q11</f>
        <v>0</v>
      </c>
      <c r="FI6" s="4">
        <f>'様式 C-1'!R11</f>
        <v>0</v>
      </c>
      <c r="FJ6" s="4">
        <f>'様式 C-1'!S11</f>
        <v>0</v>
      </c>
      <c r="FK6" s="4">
        <f>'様式 C-1'!T11</f>
        <v>0</v>
      </c>
      <c r="FL6" s="4">
        <f>'様式 C-1'!U11</f>
        <v>0</v>
      </c>
    </row>
    <row r="7" spans="1:171" ht="20.149999999999999" customHeight="1"/>
    <row r="8" spans="1:171" ht="20.149999999999999" customHeight="1"/>
    <row r="9" spans="1:171" ht="20.149999999999999" customHeight="1"/>
    <row r="10" spans="1:171" ht="20.149999999999999" customHeight="1">
      <c r="A10" s="4"/>
    </row>
    <row r="11" spans="1:171" ht="20.149999999999999" customHeight="1"/>
    <row r="12" spans="1:171" ht="16.5" customHeight="1">
      <c r="B12" s="146" t="s">
        <v>750</v>
      </c>
      <c r="C12" s="146" t="s">
        <v>874</v>
      </c>
    </row>
    <row r="13" spans="1:171" ht="16.5" customHeight="1">
      <c r="B13" s="4" t="s">
        <v>677</v>
      </c>
      <c r="C13" s="4" t="s">
        <v>751</v>
      </c>
    </row>
    <row r="14" spans="1:171" ht="16.5" customHeight="1">
      <c r="B14" s="4" t="s">
        <v>952</v>
      </c>
      <c r="C14" s="4" t="s">
        <v>964</v>
      </c>
    </row>
    <row r="15" spans="1:171" ht="16.5" customHeight="1">
      <c r="B15" s="4" t="s">
        <v>678</v>
      </c>
      <c r="C15" s="4" t="s">
        <v>752</v>
      </c>
    </row>
    <row r="16" spans="1:171" ht="16.5" customHeight="1">
      <c r="B16" s="4" t="s">
        <v>902</v>
      </c>
      <c r="C16" s="4" t="s">
        <v>850</v>
      </c>
    </row>
    <row r="17" spans="2:5" ht="16.5" customHeight="1">
      <c r="B17" s="4" t="s">
        <v>679</v>
      </c>
      <c r="C17" s="4" t="s">
        <v>753</v>
      </c>
    </row>
    <row r="18" spans="2:5" ht="16.5" customHeight="1">
      <c r="B18" s="4" t="s">
        <v>903</v>
      </c>
      <c r="C18" s="4" t="s">
        <v>851</v>
      </c>
    </row>
    <row r="19" spans="2:5" ht="16.5" customHeight="1">
      <c r="B19" s="4" t="s">
        <v>904</v>
      </c>
      <c r="C19" s="4" t="s">
        <v>852</v>
      </c>
    </row>
    <row r="20" spans="2:5" ht="16.5" customHeight="1">
      <c r="B20" s="4" t="s">
        <v>936</v>
      </c>
      <c r="C20" s="4" t="s">
        <v>937</v>
      </c>
    </row>
    <row r="21" spans="2:5" ht="16.5" customHeight="1">
      <c r="B21" s="4" t="s">
        <v>680</v>
      </c>
      <c r="C21" s="4" t="s">
        <v>754</v>
      </c>
    </row>
    <row r="22" spans="2:5" ht="16.5" customHeight="1">
      <c r="B22" s="4" t="s">
        <v>681</v>
      </c>
      <c r="C22" s="4" t="s">
        <v>755</v>
      </c>
    </row>
    <row r="23" spans="2:5" ht="16.5" customHeight="1">
      <c r="B23" s="4" t="s">
        <v>682</v>
      </c>
      <c r="C23" s="4" t="s">
        <v>756</v>
      </c>
    </row>
    <row r="24" spans="2:5" ht="16.5" customHeight="1">
      <c r="B24" s="4" t="s">
        <v>954</v>
      </c>
      <c r="C24" s="4" t="s">
        <v>965</v>
      </c>
    </row>
    <row r="25" spans="2:5" ht="16.5" customHeight="1">
      <c r="B25" s="4" t="s">
        <v>683</v>
      </c>
      <c r="C25" s="4" t="s">
        <v>757</v>
      </c>
      <c r="E25" s="4"/>
    </row>
    <row r="26" spans="2:5" ht="16.5" customHeight="1">
      <c r="B26" s="4" t="s">
        <v>684</v>
      </c>
      <c r="C26" s="4" t="s">
        <v>758</v>
      </c>
    </row>
    <row r="27" spans="2:5" ht="16.5" customHeight="1">
      <c r="B27" s="4" t="s">
        <v>685</v>
      </c>
      <c r="C27" s="4" t="s">
        <v>759</v>
      </c>
    </row>
    <row r="28" spans="2:5" ht="16.5" customHeight="1">
      <c r="B28" s="4" t="s">
        <v>955</v>
      </c>
      <c r="C28" s="4" t="s">
        <v>928</v>
      </c>
    </row>
    <row r="29" spans="2:5" ht="16.5" customHeight="1">
      <c r="B29" s="4" t="s">
        <v>686</v>
      </c>
      <c r="C29" s="4" t="s">
        <v>760</v>
      </c>
    </row>
    <row r="30" spans="2:5" ht="16.5" customHeight="1">
      <c r="B30" s="4" t="s">
        <v>687</v>
      </c>
      <c r="C30" s="4" t="s">
        <v>761</v>
      </c>
    </row>
    <row r="31" spans="2:5" ht="16.5" customHeight="1">
      <c r="B31" s="4" t="s">
        <v>688</v>
      </c>
      <c r="C31" s="4" t="s">
        <v>762</v>
      </c>
    </row>
    <row r="32" spans="2:5" ht="16.5" customHeight="1">
      <c r="B32" s="4" t="s">
        <v>689</v>
      </c>
      <c r="C32" s="4" t="s">
        <v>763</v>
      </c>
    </row>
    <row r="33" spans="2:3" ht="16.5" customHeight="1">
      <c r="B33" s="4" t="s">
        <v>690</v>
      </c>
      <c r="C33" s="4" t="s">
        <v>764</v>
      </c>
    </row>
    <row r="34" spans="2:3" ht="16.5" customHeight="1">
      <c r="B34" s="4" t="s">
        <v>905</v>
      </c>
      <c r="C34" s="4" t="s">
        <v>853</v>
      </c>
    </row>
    <row r="35" spans="2:3" ht="16.5" customHeight="1">
      <c r="B35" s="4" t="s">
        <v>691</v>
      </c>
      <c r="C35" s="4" t="s">
        <v>765</v>
      </c>
    </row>
    <row r="36" spans="2:3" ht="16.5" customHeight="1">
      <c r="B36" s="4" t="s">
        <v>692</v>
      </c>
      <c r="C36" s="4" t="s">
        <v>766</v>
      </c>
    </row>
    <row r="37" spans="2:3" ht="16.5" customHeight="1">
      <c r="B37" s="4" t="s">
        <v>693</v>
      </c>
      <c r="C37" s="4" t="s">
        <v>767</v>
      </c>
    </row>
    <row r="38" spans="2:3" ht="16.5" customHeight="1">
      <c r="B38" s="4" t="s">
        <v>694</v>
      </c>
      <c r="C38" s="4" t="s">
        <v>768</v>
      </c>
    </row>
    <row r="39" spans="2:3" ht="16.5" customHeight="1">
      <c r="B39" s="4" t="s">
        <v>695</v>
      </c>
      <c r="C39" s="4" t="s">
        <v>769</v>
      </c>
    </row>
    <row r="40" spans="2:3" ht="16.5" customHeight="1">
      <c r="B40" s="4" t="s">
        <v>696</v>
      </c>
      <c r="C40" s="4" t="s">
        <v>770</v>
      </c>
    </row>
    <row r="41" spans="2:3" ht="16.5" customHeight="1">
      <c r="B41" s="4" t="s">
        <v>697</v>
      </c>
      <c r="C41" s="4" t="s">
        <v>771</v>
      </c>
    </row>
    <row r="42" spans="2:3" ht="16.5" customHeight="1">
      <c r="B42" s="4" t="s">
        <v>906</v>
      </c>
      <c r="C42" s="4" t="s">
        <v>854</v>
      </c>
    </row>
    <row r="43" spans="2:3" ht="16.5" customHeight="1">
      <c r="B43" s="4" t="s">
        <v>698</v>
      </c>
      <c r="C43" s="4" t="s">
        <v>698</v>
      </c>
    </row>
    <row r="44" spans="2:3" ht="16.5" customHeight="1">
      <c r="B44" s="4" t="s">
        <v>699</v>
      </c>
      <c r="C44" s="4" t="s">
        <v>772</v>
      </c>
    </row>
    <row r="45" spans="2:3" ht="16.5" customHeight="1">
      <c r="B45" s="4" t="s">
        <v>907</v>
      </c>
      <c r="C45" s="4" t="s">
        <v>855</v>
      </c>
    </row>
    <row r="46" spans="2:3" ht="16.5" customHeight="1">
      <c r="B46" s="4" t="s">
        <v>956</v>
      </c>
      <c r="C46" s="4" t="s">
        <v>966</v>
      </c>
    </row>
    <row r="47" spans="2:3" ht="16.5" customHeight="1">
      <c r="B47" s="4" t="s">
        <v>700</v>
      </c>
      <c r="C47" s="4" t="s">
        <v>773</v>
      </c>
    </row>
    <row r="48" spans="2:3" ht="16.5" customHeight="1">
      <c r="B48" s="4" t="s">
        <v>701</v>
      </c>
      <c r="C48" s="4" t="s">
        <v>774</v>
      </c>
    </row>
    <row r="49" spans="2:5" ht="16.5" customHeight="1">
      <c r="B49" s="4" t="s">
        <v>702</v>
      </c>
      <c r="C49" s="4" t="s">
        <v>775</v>
      </c>
    </row>
    <row r="50" spans="2:5" ht="16.5" customHeight="1">
      <c r="B50" s="4" t="s">
        <v>908</v>
      </c>
      <c r="C50" s="4" t="s">
        <v>856</v>
      </c>
    </row>
    <row r="51" spans="2:5" ht="16.5" customHeight="1">
      <c r="B51" s="4" t="s">
        <v>703</v>
      </c>
      <c r="C51" s="4" t="s">
        <v>776</v>
      </c>
    </row>
    <row r="52" spans="2:5" ht="16.5" customHeight="1">
      <c r="B52" s="4" t="s">
        <v>704</v>
      </c>
      <c r="C52" s="4" t="s">
        <v>777</v>
      </c>
    </row>
    <row r="53" spans="2:5" ht="16.5" customHeight="1">
      <c r="B53" s="4" t="s">
        <v>909</v>
      </c>
      <c r="C53" s="4" t="s">
        <v>857</v>
      </c>
    </row>
    <row r="54" spans="2:5" ht="16.5" customHeight="1">
      <c r="B54" s="4" t="s">
        <v>705</v>
      </c>
      <c r="C54" s="4" t="s">
        <v>778</v>
      </c>
    </row>
    <row r="55" spans="2:5" ht="16.5" customHeight="1">
      <c r="B55" s="4" t="s">
        <v>910</v>
      </c>
      <c r="C55" s="4" t="s">
        <v>858</v>
      </c>
    </row>
    <row r="56" spans="2:5" ht="16.5" customHeight="1">
      <c r="B56" s="4" t="s">
        <v>706</v>
      </c>
      <c r="C56" s="4" t="s">
        <v>779</v>
      </c>
    </row>
    <row r="57" spans="2:5" ht="16.5" customHeight="1">
      <c r="B57" s="4" t="s">
        <v>911</v>
      </c>
      <c r="C57" s="4" t="s">
        <v>859</v>
      </c>
    </row>
    <row r="58" spans="2:5" ht="16.5" customHeight="1">
      <c r="B58" s="4" t="s">
        <v>707</v>
      </c>
      <c r="C58" s="4" t="s">
        <v>780</v>
      </c>
    </row>
    <row r="59" spans="2:5" ht="16.5" customHeight="1">
      <c r="B59" s="4" t="s">
        <v>708</v>
      </c>
      <c r="C59" s="4" t="s">
        <v>781</v>
      </c>
      <c r="E59" s="4"/>
    </row>
    <row r="60" spans="2:5" ht="16.5" customHeight="1">
      <c r="B60" s="4" t="s">
        <v>957</v>
      </c>
      <c r="C60" s="4" t="s">
        <v>860</v>
      </c>
    </row>
    <row r="61" spans="2:5" ht="16.5" customHeight="1">
      <c r="B61" s="4" t="s">
        <v>709</v>
      </c>
      <c r="C61" s="4" t="s">
        <v>782</v>
      </c>
    </row>
    <row r="62" spans="2:5" ht="16.5" customHeight="1">
      <c r="B62" s="4" t="s">
        <v>710</v>
      </c>
      <c r="C62" s="4" t="s">
        <v>783</v>
      </c>
    </row>
    <row r="63" spans="2:5" ht="16.5" customHeight="1">
      <c r="B63" s="4" t="s">
        <v>912</v>
      </c>
      <c r="C63" s="4" t="s">
        <v>929</v>
      </c>
    </row>
    <row r="64" spans="2:5" ht="16.5" customHeight="1">
      <c r="B64" s="4" t="s">
        <v>913</v>
      </c>
      <c r="C64" s="4" t="s">
        <v>861</v>
      </c>
    </row>
    <row r="65" spans="2:3" ht="16.5" customHeight="1">
      <c r="B65" s="4" t="s">
        <v>711</v>
      </c>
      <c r="C65" s="4" t="s">
        <v>784</v>
      </c>
    </row>
    <row r="66" spans="2:3" ht="16.5" customHeight="1">
      <c r="B66" s="4" t="s">
        <v>712</v>
      </c>
      <c r="C66" s="4" t="s">
        <v>785</v>
      </c>
    </row>
    <row r="67" spans="2:3" ht="16.5" customHeight="1">
      <c r="B67" s="4" t="s">
        <v>914</v>
      </c>
      <c r="C67" s="4" t="s">
        <v>862</v>
      </c>
    </row>
    <row r="68" spans="2:3" ht="16.5" customHeight="1">
      <c r="B68" s="4" t="s">
        <v>713</v>
      </c>
      <c r="C68" s="4" t="s">
        <v>786</v>
      </c>
    </row>
    <row r="69" spans="2:3" ht="16.5" customHeight="1">
      <c r="B69" s="4" t="s">
        <v>714</v>
      </c>
      <c r="C69" s="4" t="s">
        <v>787</v>
      </c>
    </row>
    <row r="70" spans="2:3" ht="16.5" customHeight="1">
      <c r="B70" s="4" t="s">
        <v>715</v>
      </c>
      <c r="C70" s="4" t="s">
        <v>788</v>
      </c>
    </row>
    <row r="71" spans="2:3" ht="16.5" customHeight="1">
      <c r="B71" s="4" t="s">
        <v>716</v>
      </c>
      <c r="C71" s="4" t="s">
        <v>789</v>
      </c>
    </row>
    <row r="72" spans="2:3" ht="16.5" customHeight="1">
      <c r="B72" s="4" t="s">
        <v>915</v>
      </c>
      <c r="C72" s="4" t="s">
        <v>863</v>
      </c>
    </row>
    <row r="73" spans="2:3" ht="16.5" customHeight="1">
      <c r="B73" s="4" t="s">
        <v>717</v>
      </c>
      <c r="C73" s="4" t="s">
        <v>790</v>
      </c>
    </row>
    <row r="74" spans="2:3" ht="16.5" customHeight="1">
      <c r="B74" s="4" t="s">
        <v>718</v>
      </c>
      <c r="C74" s="4" t="s">
        <v>791</v>
      </c>
    </row>
    <row r="75" spans="2:3" ht="16.5" customHeight="1">
      <c r="B75" s="4" t="s">
        <v>719</v>
      </c>
      <c r="C75" s="4" t="s">
        <v>792</v>
      </c>
    </row>
    <row r="76" spans="2:3" ht="16.5" customHeight="1">
      <c r="B76" s="4" t="s">
        <v>720</v>
      </c>
      <c r="C76" s="4" t="s">
        <v>793</v>
      </c>
    </row>
    <row r="77" spans="2:3" ht="16.5" customHeight="1">
      <c r="B77" s="4" t="s">
        <v>721</v>
      </c>
      <c r="C77" s="4" t="s">
        <v>794</v>
      </c>
    </row>
    <row r="78" spans="2:3" ht="16.5" customHeight="1">
      <c r="B78" s="4" t="s">
        <v>722</v>
      </c>
      <c r="C78" s="4" t="s">
        <v>795</v>
      </c>
    </row>
    <row r="79" spans="2:3" ht="16.5" customHeight="1">
      <c r="B79" s="4" t="s">
        <v>723</v>
      </c>
      <c r="C79" s="4" t="s">
        <v>796</v>
      </c>
    </row>
    <row r="80" spans="2:3" ht="16.5" customHeight="1">
      <c r="B80" s="4" t="s">
        <v>724</v>
      </c>
      <c r="C80" s="4" t="s">
        <v>797</v>
      </c>
    </row>
    <row r="81" spans="2:3" ht="16.5" customHeight="1">
      <c r="B81" s="4" t="s">
        <v>959</v>
      </c>
      <c r="C81" s="4" t="s">
        <v>967</v>
      </c>
    </row>
    <row r="82" spans="2:3" ht="16.5" customHeight="1">
      <c r="B82" s="4" t="s">
        <v>725</v>
      </c>
      <c r="C82" s="4" t="s">
        <v>798</v>
      </c>
    </row>
    <row r="83" spans="2:3" ht="16.5" customHeight="1">
      <c r="B83" s="4" t="s">
        <v>726</v>
      </c>
      <c r="C83" s="4" t="s">
        <v>799</v>
      </c>
    </row>
    <row r="84" spans="2:3" ht="16.5" customHeight="1">
      <c r="B84" s="4" t="s">
        <v>727</v>
      </c>
      <c r="C84" s="4" t="s">
        <v>800</v>
      </c>
    </row>
    <row r="85" spans="2:3" ht="16.5" customHeight="1">
      <c r="B85" s="4" t="s">
        <v>916</v>
      </c>
      <c r="C85" s="4" t="s">
        <v>864</v>
      </c>
    </row>
    <row r="86" spans="2:3" ht="16.5" customHeight="1">
      <c r="B86" s="4" t="s">
        <v>917</v>
      </c>
      <c r="C86" s="4" t="s">
        <v>865</v>
      </c>
    </row>
    <row r="87" spans="2:3" ht="16.5" customHeight="1">
      <c r="B87" s="4" t="s">
        <v>918</v>
      </c>
      <c r="C87" s="4" t="s">
        <v>866</v>
      </c>
    </row>
    <row r="88" spans="2:3" ht="16.5" customHeight="1">
      <c r="B88" s="4" t="s">
        <v>728</v>
      </c>
      <c r="C88" s="4" t="s">
        <v>801</v>
      </c>
    </row>
    <row r="89" spans="2:3" ht="16.5" customHeight="1">
      <c r="B89" s="4" t="s">
        <v>729</v>
      </c>
      <c r="C89" s="4" t="s">
        <v>802</v>
      </c>
    </row>
    <row r="90" spans="2:3" ht="16.5" customHeight="1">
      <c r="B90" s="4" t="s">
        <v>960</v>
      </c>
      <c r="C90" s="4" t="s">
        <v>968</v>
      </c>
    </row>
    <row r="91" spans="2:3" ht="16.5" customHeight="1">
      <c r="B91" s="4" t="s">
        <v>919</v>
      </c>
      <c r="C91" s="4" t="s">
        <v>867</v>
      </c>
    </row>
    <row r="92" spans="2:3" ht="16.5" customHeight="1">
      <c r="B92" s="4" t="s">
        <v>730</v>
      </c>
      <c r="C92" s="4" t="s">
        <v>803</v>
      </c>
    </row>
    <row r="93" spans="2:3" ht="16.5" customHeight="1">
      <c r="B93" s="4" t="s">
        <v>731</v>
      </c>
      <c r="C93" s="4" t="s">
        <v>731</v>
      </c>
    </row>
    <row r="94" spans="2:3" ht="16.5" customHeight="1">
      <c r="B94" s="4" t="s">
        <v>732</v>
      </c>
      <c r="C94" s="4" t="s">
        <v>804</v>
      </c>
    </row>
    <row r="95" spans="2:3" ht="16.5" customHeight="1">
      <c r="B95" s="4" t="s">
        <v>920</v>
      </c>
      <c r="C95" s="4" t="s">
        <v>868</v>
      </c>
    </row>
    <row r="96" spans="2:3" ht="16.5" customHeight="1">
      <c r="B96" s="4" t="s">
        <v>733</v>
      </c>
      <c r="C96" s="4" t="s">
        <v>805</v>
      </c>
    </row>
    <row r="97" spans="2:3" ht="16.5" customHeight="1">
      <c r="B97" s="4" t="s">
        <v>921</v>
      </c>
      <c r="C97" s="4" t="s">
        <v>921</v>
      </c>
    </row>
    <row r="98" spans="2:3" ht="16.5" customHeight="1">
      <c r="B98" s="4" t="s">
        <v>734</v>
      </c>
      <c r="C98" s="4" t="s">
        <v>806</v>
      </c>
    </row>
    <row r="99" spans="2:3" ht="16.5" customHeight="1">
      <c r="B99" s="4" t="s">
        <v>922</v>
      </c>
      <c r="C99" s="4" t="s">
        <v>869</v>
      </c>
    </row>
    <row r="100" spans="2:3" ht="16.5" customHeight="1">
      <c r="B100" s="4" t="s">
        <v>735</v>
      </c>
      <c r="C100" s="4" t="s">
        <v>807</v>
      </c>
    </row>
    <row r="101" spans="2:3" ht="16.5" customHeight="1">
      <c r="B101" s="4" t="s">
        <v>923</v>
      </c>
      <c r="C101" s="4" t="s">
        <v>870</v>
      </c>
    </row>
    <row r="102" spans="2:3" ht="16.5" customHeight="1">
      <c r="B102" s="4" t="s">
        <v>961</v>
      </c>
      <c r="C102" s="4" t="s">
        <v>969</v>
      </c>
    </row>
    <row r="103" spans="2:3" ht="16.5" customHeight="1">
      <c r="B103" s="4" t="s">
        <v>736</v>
      </c>
      <c r="C103" s="4" t="s">
        <v>808</v>
      </c>
    </row>
    <row r="104" spans="2:3" ht="16.5" customHeight="1">
      <c r="B104" s="4" t="s">
        <v>737</v>
      </c>
      <c r="C104" s="4" t="s">
        <v>809</v>
      </c>
    </row>
    <row r="105" spans="2:3" ht="16.5" customHeight="1">
      <c r="B105" s="4" t="s">
        <v>938</v>
      </c>
      <c r="C105" s="4" t="s">
        <v>939</v>
      </c>
    </row>
    <row r="106" spans="2:3" ht="16.5" customHeight="1">
      <c r="B106" s="4" t="s">
        <v>738</v>
      </c>
      <c r="C106" s="4" t="s">
        <v>810</v>
      </c>
    </row>
    <row r="107" spans="2:3" ht="16.5" customHeight="1">
      <c r="B107" s="4" t="s">
        <v>739</v>
      </c>
      <c r="C107" s="4" t="s">
        <v>811</v>
      </c>
    </row>
    <row r="108" spans="2:3" ht="16.5" customHeight="1">
      <c r="B108" s="4" t="s">
        <v>740</v>
      </c>
      <c r="C108" s="4" t="s">
        <v>812</v>
      </c>
    </row>
    <row r="109" spans="2:3" ht="16.5" customHeight="1">
      <c r="B109" s="4" t="s">
        <v>741</v>
      </c>
      <c r="C109" s="4" t="s">
        <v>813</v>
      </c>
    </row>
    <row r="110" spans="2:3" ht="16.5" customHeight="1">
      <c r="B110" s="5" t="s">
        <v>742</v>
      </c>
      <c r="C110" s="4" t="s">
        <v>814</v>
      </c>
    </row>
    <row r="111" spans="2:3" ht="16.5" customHeight="1">
      <c r="B111" s="4" t="s">
        <v>743</v>
      </c>
      <c r="C111" s="4" t="s">
        <v>815</v>
      </c>
    </row>
    <row r="112" spans="2:3" ht="16.5" customHeight="1">
      <c r="B112" s="4" t="s">
        <v>744</v>
      </c>
      <c r="C112" s="4" t="s">
        <v>816</v>
      </c>
    </row>
    <row r="113" spans="2:3" ht="16.5" customHeight="1">
      <c r="B113" s="4" t="s">
        <v>924</v>
      </c>
      <c r="C113" s="4" t="s">
        <v>871</v>
      </c>
    </row>
    <row r="114" spans="2:3" ht="16.5" customHeight="1">
      <c r="B114" s="4" t="s">
        <v>745</v>
      </c>
      <c r="C114" s="4" t="s">
        <v>817</v>
      </c>
    </row>
    <row r="115" spans="2:3" ht="16.5" customHeight="1">
      <c r="B115" s="4" t="s">
        <v>970</v>
      </c>
      <c r="C115" s="4" t="s">
        <v>971</v>
      </c>
    </row>
    <row r="116" spans="2:3" ht="16.5" customHeight="1">
      <c r="B116" s="4" t="s">
        <v>746</v>
      </c>
      <c r="C116" s="4" t="s">
        <v>818</v>
      </c>
    </row>
    <row r="117" spans="2:3" ht="16.5" customHeight="1">
      <c r="B117" s="4" t="s">
        <v>747</v>
      </c>
      <c r="C117" s="4" t="s">
        <v>819</v>
      </c>
    </row>
    <row r="118" spans="2:3" ht="16.5" customHeight="1">
      <c r="B118" s="4" t="s">
        <v>925</v>
      </c>
      <c r="C118" s="4" t="s">
        <v>872</v>
      </c>
    </row>
    <row r="119" spans="2:3" ht="16.5" customHeight="1">
      <c r="B119" s="4" t="s">
        <v>926</v>
      </c>
      <c r="C119" s="4" t="s">
        <v>873</v>
      </c>
    </row>
    <row r="120" spans="2:3" ht="16.5" customHeight="1">
      <c r="B120" s="4" t="s">
        <v>748</v>
      </c>
      <c r="C120" s="4" t="s">
        <v>820</v>
      </c>
    </row>
    <row r="121" spans="2:3" ht="16.5" customHeight="1">
      <c r="B121" s="4" t="s">
        <v>749</v>
      </c>
      <c r="C121" s="4" t="s">
        <v>821</v>
      </c>
    </row>
    <row r="122" spans="2:3" ht="16.5" customHeight="1">
      <c r="B122" s="4"/>
      <c r="C122" s="4"/>
    </row>
    <row r="123" spans="2:3" ht="16.5" customHeight="1">
      <c r="B123" s="4"/>
      <c r="C123" s="4"/>
    </row>
    <row r="124" spans="2:3" ht="16.5" customHeight="1">
      <c r="B124" s="4"/>
      <c r="C124" s="4"/>
    </row>
    <row r="125" spans="2:3" ht="16.5" customHeight="1">
      <c r="B125" s="4"/>
      <c r="C125" s="4"/>
    </row>
    <row r="126" spans="2:3" ht="16.5" customHeight="1">
      <c r="B126" s="4"/>
      <c r="C126" s="4"/>
    </row>
    <row r="127" spans="2:3" ht="16.5" customHeight="1">
      <c r="B127" s="4"/>
      <c r="C127" s="4"/>
    </row>
    <row r="128" spans="2:3" ht="16.5" customHeight="1">
      <c r="B128" s="4"/>
      <c r="C128" s="4"/>
    </row>
    <row r="129" spans="2:3" ht="16.5" customHeight="1">
      <c r="B129" s="4"/>
      <c r="C129" s="4"/>
    </row>
    <row r="130" spans="2:3" ht="16.5" customHeight="1">
      <c r="B130" s="4"/>
      <c r="C130" s="4"/>
    </row>
    <row r="131" spans="2:3" ht="16.5" customHeight="1">
      <c r="B131" s="4"/>
      <c r="C131" s="4"/>
    </row>
    <row r="132" spans="2:3" ht="16.5" customHeight="1">
      <c r="B132" s="4"/>
      <c r="C132" s="4"/>
    </row>
    <row r="133" spans="2:3" ht="16.5" customHeight="1">
      <c r="B133" s="4"/>
      <c r="C133" s="4"/>
    </row>
    <row r="134" spans="2:3" ht="16.5" customHeight="1">
      <c r="B134" s="4"/>
      <c r="C134" s="4"/>
    </row>
    <row r="135" spans="2:3" ht="16.5" customHeight="1">
      <c r="B135" s="4"/>
      <c r="C135" s="4"/>
    </row>
    <row r="136" spans="2:3" ht="16.5" customHeight="1">
      <c r="B136" s="4"/>
      <c r="C136" s="4"/>
    </row>
    <row r="137" spans="2:3" ht="16.5" customHeight="1">
      <c r="B137" s="4"/>
      <c r="C137" s="4"/>
    </row>
    <row r="138" spans="2:3" ht="16.5" customHeight="1">
      <c r="B138" s="4"/>
      <c r="C138" s="4"/>
    </row>
    <row r="139" spans="2:3" ht="16.5" customHeight="1">
      <c r="B139" s="4"/>
      <c r="C139" s="4"/>
    </row>
    <row r="140" spans="2:3" ht="16.5" customHeight="1">
      <c r="B140" s="4"/>
      <c r="C140" s="4"/>
    </row>
    <row r="141" spans="2:3" ht="16.5" customHeight="1">
      <c r="B141" s="4"/>
      <c r="C141" s="4"/>
    </row>
    <row r="142" spans="2:3" ht="16.5" customHeight="1">
      <c r="B142" s="4"/>
      <c r="C142" s="4"/>
    </row>
    <row r="143" spans="2:3" ht="16.5" customHeight="1">
      <c r="B143" s="4"/>
      <c r="C143" s="4"/>
    </row>
    <row r="144" spans="2:3" ht="16.5" customHeight="1">
      <c r="B144" s="4"/>
      <c r="C144" s="4"/>
    </row>
    <row r="145" spans="2:3" ht="16.5" customHeight="1">
      <c r="B145" s="4"/>
      <c r="C145" s="4"/>
    </row>
    <row r="146" spans="2:3" ht="16.5" customHeight="1">
      <c r="B146" s="4"/>
      <c r="C146" s="4"/>
    </row>
    <row r="147" spans="2:3" ht="16.5" customHeight="1">
      <c r="B147" s="4"/>
      <c r="C147" s="4"/>
    </row>
    <row r="148" spans="2:3" ht="16.5" customHeight="1">
      <c r="B148" s="4"/>
      <c r="C148" s="4"/>
    </row>
    <row r="149" spans="2:3" ht="16.5" customHeight="1">
      <c r="B149" s="4"/>
      <c r="C149" s="4"/>
    </row>
    <row r="150" spans="2:3" ht="16.5" customHeight="1">
      <c r="B150" s="4"/>
      <c r="C150" s="4"/>
    </row>
    <row r="151" spans="2:3" ht="16.5" customHeight="1">
      <c r="B151" s="4"/>
      <c r="C151" s="4"/>
    </row>
    <row r="152" spans="2:3" ht="16.5" customHeight="1">
      <c r="B152" s="4"/>
      <c r="C152" s="4"/>
    </row>
    <row r="153" spans="2:3" ht="16.5" customHeight="1">
      <c r="B153" s="4"/>
      <c r="C153" s="4"/>
    </row>
    <row r="154" spans="2:3" ht="16.5" customHeight="1">
      <c r="B154" s="4"/>
      <c r="C154" s="4"/>
    </row>
    <row r="155" spans="2:3" ht="16.5" customHeight="1">
      <c r="B155" s="4"/>
      <c r="C155" s="4"/>
    </row>
    <row r="156" spans="2:3" ht="16.5" customHeight="1">
      <c r="B156" s="4"/>
      <c r="C156" s="4"/>
    </row>
    <row r="157" spans="2:3" ht="16.5" customHeight="1">
      <c r="B157" s="4"/>
      <c r="C157" s="4"/>
    </row>
    <row r="158" spans="2:3" ht="16.5" customHeight="1">
      <c r="B158" s="4"/>
      <c r="C158" s="4"/>
    </row>
    <row r="159" spans="2:3" ht="16.5" customHeight="1"/>
    <row r="160" spans="2:3"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6">
    <mergeCell ref="AL4:AN4"/>
    <mergeCell ref="W4:Y4"/>
    <mergeCell ref="Z4:AB4"/>
    <mergeCell ref="AC4:AE4"/>
    <mergeCell ref="AF4:AH4"/>
    <mergeCell ref="AI4:AK4"/>
  </mergeCells>
  <phoneticPr fontId="14"/>
  <dataValidations count="1">
    <dataValidation imeMode="halfKatakana" allowBlank="1" showInputMessage="1" showErrorMessage="1" sqref="CA5:CW5 CY5:DU5" xr:uid="{00000000-0002-0000-0500-000000000000}"/>
  </dataValidations>
  <pageMargins left="0.70866141732283472" right="0.70866141732283472" top="0.74803149606299213" bottom="0.74803149606299213" header="0.31496062992125984" footer="0.31496062992125984"/>
  <pageSetup paperSize="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 A-1</vt:lpstr>
      <vt:lpstr>様式 B-1</vt:lpstr>
      <vt:lpstr>様式 B-2</vt:lpstr>
      <vt:lpstr>様式 C-1</vt:lpstr>
      <vt:lpstr>様式 WA-1（集計作業用）</vt:lpstr>
      <vt:lpstr>'様式 A-1'!Print_Area</vt:lpstr>
      <vt:lpstr>'様式 B-1'!Print_Area</vt:lpstr>
      <vt:lpstr>'様式 B-2'!Print_Area</vt:lpstr>
      <vt:lpstr>'様式 C-1'!Print_Area</vt:lpstr>
      <vt:lpstr>'様式 B-1'!Print_Titles</vt:lpstr>
      <vt:lpstr>'様式 B-2'!Print_Titles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apopa</dc:creator>
  <cp:lastModifiedBy>本多 通真</cp:lastModifiedBy>
  <cp:lastPrinted>2022-07-13T07:00:53Z</cp:lastPrinted>
  <dcterms:created xsi:type="dcterms:W3CDTF">2009-03-14T01:31:31Z</dcterms:created>
  <dcterms:modified xsi:type="dcterms:W3CDTF">2023-07-04T08:19:39Z</dcterms:modified>
</cp:coreProperties>
</file>