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592" activeTab="0"/>
  </bookViews>
  <sheets>
    <sheet name="様式 A-1" sheetId="1" r:id="rId1"/>
    <sheet name="様式 B-1" sheetId="2" r:id="rId2"/>
    <sheet name="様式 B-2" sheetId="3" r:id="rId3"/>
    <sheet name="様式 C-1" sheetId="4" r:id="rId4"/>
    <sheet name="様式 WA-1（集計作業用）" sheetId="5" r:id="rId5"/>
  </sheets>
  <definedNames>
    <definedName name="_xlfn.COUNTIFS" hidden="1">#NAME?</definedName>
    <definedName name="_xlnm.Print_Area" localSheetId="0">'様式 A-1'!$A$1:$AQ$33</definedName>
    <definedName name="_xlnm.Print_Area" localSheetId="1">'様式 B-1'!$I$3:$AH$132</definedName>
    <definedName name="_xlnm.Print_Area" localSheetId="2">'様式 B-2'!$I$3:$AH$132</definedName>
    <definedName name="_xlnm.Print_Area" localSheetId="3">'様式 C-1'!$B$3:$O$13</definedName>
    <definedName name="_xlnm.Print_Titles" localSheetId="1">'様式 B-1'!$3:$9</definedName>
    <definedName name="_xlnm.Print_Titles" localSheetId="2">'様式 B-2'!$3:$9</definedName>
  </definedNames>
  <calcPr fullCalcOnLoad="1"/>
</workbook>
</file>

<file path=xl/sharedStrings.xml><?xml version="1.0" encoding="utf-8"?>
<sst xmlns="http://schemas.openxmlformats.org/spreadsheetml/2006/main" count="1789" uniqueCount="1072">
  <si>
    <t>性別</t>
  </si>
  <si>
    <t>年齢</t>
  </si>
  <si>
    <t>規定内</t>
  </si>
  <si>
    <t>〒</t>
  </si>
  <si>
    <t>参加費合計</t>
  </si>
  <si>
    <t>L</t>
  </si>
  <si>
    <t>×</t>
  </si>
  <si>
    <t>＝</t>
  </si>
  <si>
    <t>代表氏名</t>
  </si>
  <si>
    <t>代表〒</t>
  </si>
  <si>
    <t>代表住所</t>
  </si>
  <si>
    <t>代表電話</t>
  </si>
  <si>
    <t>代表E-mail</t>
  </si>
  <si>
    <t>代表性別</t>
  </si>
  <si>
    <t>性　別</t>
  </si>
  <si>
    <t>住　所</t>
  </si>
  <si>
    <t>連絡先</t>
  </si>
  <si>
    <t>E-mail</t>
  </si>
  <si>
    <t>ﾌﾘｶﾞﾅ(半角ｶﾀｶﾅ)</t>
  </si>
  <si>
    <t>チーム名</t>
  </si>
  <si>
    <t>チーム名</t>
  </si>
  <si>
    <t>ｴﾝﾄﾘｰ数</t>
  </si>
  <si>
    <t>男子</t>
  </si>
  <si>
    <t>ﾌﾘｶﾞﾅ(半角ｶﾀｶﾅ)</t>
  </si>
  <si>
    <t>競技者
番号</t>
  </si>
  <si>
    <t>競技者氏名</t>
  </si>
  <si>
    <t>生年月日
(yyyy/mm/dd)</t>
  </si>
  <si>
    <t>代表ﾌﾘｶﾞﾅ</t>
  </si>
  <si>
    <t>参加費合計</t>
  </si>
  <si>
    <t>男</t>
  </si>
  <si>
    <t>B-1</t>
  </si>
  <si>
    <t>B-2</t>
  </si>
  <si>
    <t>女子</t>
  </si>
  <si>
    <t>ﾄｳｷｮｳ</t>
  </si>
  <si>
    <t>ﾀﾛｳ</t>
  </si>
  <si>
    <t>ﾊﾅｺ</t>
  </si>
  <si>
    <t>女</t>
  </si>
  <si>
    <t>1.</t>
  </si>
  <si>
    <t>×</t>
  </si>
  <si>
    <t>○</t>
  </si>
  <si>
    <t>▲</t>
  </si>
  <si>
    <t>▲</t>
  </si>
  <si>
    <t>漢字・姓</t>
  </si>
  <si>
    <t>漢字・名</t>
  </si>
  <si>
    <t>○</t>
  </si>
  <si>
    <t>[11]</t>
  </si>
  <si>
    <t>チーム名</t>
  </si>
  <si>
    <t>チーム代表者</t>
  </si>
  <si>
    <t>[15]</t>
  </si>
  <si>
    <t>[14]</t>
  </si>
  <si>
    <t>[01]</t>
  </si>
  <si>
    <t>[02]</t>
  </si>
  <si>
    <t>[03]</t>
  </si>
  <si>
    <t>[21]</t>
  </si>
  <si>
    <t>A[11]</t>
  </si>
  <si>
    <t>A[12]</t>
  </si>
  <si>
    <t>A[13]</t>
  </si>
  <si>
    <t>A[14]</t>
  </si>
  <si>
    <t>A[15]</t>
  </si>
  <si>
    <t>浜松町LSC</t>
  </si>
  <si>
    <t>A[22]</t>
  </si>
  <si>
    <t>A[31]</t>
  </si>
  <si>
    <t>男女</t>
  </si>
  <si>
    <t>大会初日</t>
  </si>
  <si>
    <t>[12]</t>
  </si>
  <si>
    <t>上段項目：</t>
  </si>
  <si>
    <t>下段項目：</t>
  </si>
  <si>
    <t>[13]</t>
  </si>
  <si>
    <t>【例】yyyy/mm/dd</t>
  </si>
  <si>
    <t>3.</t>
  </si>
  <si>
    <t>[21]</t>
  </si>
  <si>
    <t>2.</t>
  </si>
  <si>
    <t>[22]</t>
  </si>
  <si>
    <t>☆全日本など、予選会を行う大会の場合は、日付1～日付3に各予選会初日の日付を入力。</t>
  </si>
  <si>
    <t>大会名</t>
  </si>
  <si>
    <t>正式名称</t>
  </si>
  <si>
    <t>チーム正式名称</t>
  </si>
  <si>
    <t>《基本設定》</t>
  </si>
  <si>
    <t>《基本設定》</t>
  </si>
  <si>
    <t>参加種別</t>
  </si>
  <si>
    <t>エントリー規定種目数</t>
  </si>
  <si>
    <t>種目ごとエントリー　入力制限コード</t>
  </si>
  <si>
    <t>エントリー担当者</t>
  </si>
  <si>
    <t>×</t>
  </si>
  <si>
    <t>☆６区分。使用しない（全部・一部）場合は、セル内データを削除。</t>
  </si>
  <si>
    <t>ﾗｯｼｭｶﾞｰﾄﾞ・Tｼｬﾂ等　サイズ区分</t>
  </si>
  <si>
    <t>人</t>
  </si>
  <si>
    <t>[31]</t>
  </si>
  <si>
    <t>☆大会要項に準拠した名称を入力。</t>
  </si>
  <si>
    <t>↓「義務あり」の場合</t>
  </si>
  <si>
    <t>０人</t>
  </si>
  <si>
    <t>１人</t>
  </si>
  <si>
    <t>２人</t>
  </si>
  <si>
    <t>M00</t>
  </si>
  <si>
    <t>M01</t>
  </si>
  <si>
    <t>M02</t>
  </si>
  <si>
    <t>M03</t>
  </si>
  <si>
    <t>M04</t>
  </si>
  <si>
    <t>M05</t>
  </si>
  <si>
    <t>M06</t>
  </si>
  <si>
    <t>M07</t>
  </si>
  <si>
    <t>M08</t>
  </si>
  <si>
    <t>M09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</si>
  <si>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</si>
  <si>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</si>
  <si>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</si>
  <si>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</si>
  <si>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</si>
  <si>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</si>
  <si>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</si>
  <si>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</si>
  <si>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</si>
  <si>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</si>
  <si>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</si>
  <si>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</si>
  <si>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</si>
  <si>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</si>
  <si>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</si>
  <si>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</si>
  <si>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</si>
  <si>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</si>
  <si>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</si>
  <si>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</si>
  <si>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</si>
  <si>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</si>
  <si>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</si>
  <si>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</si>
  <si>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</si>
  <si>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</si>
  <si>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</si>
  <si>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</si>
  <si>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</si>
  <si>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M39</t>
  </si>
  <si>
    <t>M40</t>
  </si>
  <si>
    <t>M41</t>
  </si>
  <si>
    <t>M42</t>
  </si>
  <si>
    <t>M43</t>
  </si>
  <si>
    <t>M44</t>
  </si>
  <si>
    <t>M45</t>
  </si>
  <si>
    <t>M46</t>
  </si>
  <si>
    <t>M47</t>
  </si>
  <si>
    <t>M48</t>
  </si>
  <si>
    <t>M49</t>
  </si>
  <si>
    <t>M50</t>
  </si>
  <si>
    <t>M51</t>
  </si>
  <si>
    <t>M52</t>
  </si>
  <si>
    <t>M53</t>
  </si>
  <si>
    <t>M54</t>
  </si>
  <si>
    <t>M55</t>
  </si>
  <si>
    <t>M56</t>
  </si>
  <si>
    <t>M57</t>
  </si>
  <si>
    <t>M58</t>
  </si>
  <si>
    <t>M59</t>
  </si>
  <si>
    <t>M60</t>
  </si>
  <si>
    <t>M61</t>
  </si>
  <si>
    <t>M62</t>
  </si>
  <si>
    <t>M63</t>
  </si>
  <si>
    <t>M64</t>
  </si>
  <si>
    <t>M65</t>
  </si>
  <si>
    <t>M66</t>
  </si>
  <si>
    <t>M67</t>
  </si>
  <si>
    <t>M68</t>
  </si>
  <si>
    <t>M69</t>
  </si>
  <si>
    <t>M70</t>
  </si>
  <si>
    <t>M71</t>
  </si>
  <si>
    <t>M72</t>
  </si>
  <si>
    <t>M73</t>
  </si>
  <si>
    <t>M74</t>
  </si>
  <si>
    <t>M75</t>
  </si>
  <si>
    <t>M76</t>
  </si>
  <si>
    <t>M77</t>
  </si>
  <si>
    <t>M78</t>
  </si>
  <si>
    <t>M79</t>
  </si>
  <si>
    <t>M80</t>
  </si>
  <si>
    <t>F00</t>
  </si>
  <si>
    <t>F01</t>
  </si>
  <si>
    <t>F02</t>
  </si>
  <si>
    <t>F03</t>
  </si>
  <si>
    <t>F04</t>
  </si>
  <si>
    <t>F05</t>
  </si>
  <si>
    <t>F06</t>
  </si>
  <si>
    <t>F07</t>
  </si>
  <si>
    <t>F08</t>
  </si>
  <si>
    <t>F09</t>
  </si>
  <si>
    <t>F10</t>
  </si>
  <si>
    <t>F11</t>
  </si>
  <si>
    <t>F12</t>
  </si>
  <si>
    <t>F13</t>
  </si>
  <si>
    <t>F14</t>
  </si>
  <si>
    <t>F15</t>
  </si>
  <si>
    <t>F16</t>
  </si>
  <si>
    <t>F17</t>
  </si>
  <si>
    <t>F18</t>
  </si>
  <si>
    <t>F19</t>
  </si>
  <si>
    <t>F20</t>
  </si>
  <si>
    <t>F21</t>
  </si>
  <si>
    <t>F22</t>
  </si>
  <si>
    <t>F23</t>
  </si>
  <si>
    <t>F24</t>
  </si>
  <si>
    <t>F25</t>
  </si>
  <si>
    <t>F26</t>
  </si>
  <si>
    <t>F27</t>
  </si>
  <si>
    <t>F28</t>
  </si>
  <si>
    <t>F29</t>
  </si>
  <si>
    <t>F30</t>
  </si>
  <si>
    <t>F31</t>
  </si>
  <si>
    <t>F32</t>
  </si>
  <si>
    <t>F33</t>
  </si>
  <si>
    <t>F34</t>
  </si>
  <si>
    <t>F35</t>
  </si>
  <si>
    <t>F36</t>
  </si>
  <si>
    <t>F37</t>
  </si>
  <si>
    <t>F38</t>
  </si>
  <si>
    <t>F39</t>
  </si>
  <si>
    <t>F40</t>
  </si>
  <si>
    <t>F41</t>
  </si>
  <si>
    <t>F42</t>
  </si>
  <si>
    <t>F43</t>
  </si>
  <si>
    <t>F44</t>
  </si>
  <si>
    <t>F45</t>
  </si>
  <si>
    <t>F46</t>
  </si>
  <si>
    <t>F47</t>
  </si>
  <si>
    <t>F48</t>
  </si>
  <si>
    <t>F49</t>
  </si>
  <si>
    <t>F50</t>
  </si>
  <si>
    <t>F51</t>
  </si>
  <si>
    <t>F52</t>
  </si>
  <si>
    <t>F53</t>
  </si>
  <si>
    <t>F54</t>
  </si>
  <si>
    <t>F55</t>
  </si>
  <si>
    <t>F56</t>
  </si>
  <si>
    <t>F57</t>
  </si>
  <si>
    <t>F58</t>
  </si>
  <si>
    <t>F59</t>
  </si>
  <si>
    <t>F60</t>
  </si>
  <si>
    <t>F61</t>
  </si>
  <si>
    <t>F62</t>
  </si>
  <si>
    <t>F63</t>
  </si>
  <si>
    <t>F64</t>
  </si>
  <si>
    <t>F65</t>
  </si>
  <si>
    <t>F66</t>
  </si>
  <si>
    <t>F67</t>
  </si>
  <si>
    <t>F68</t>
  </si>
  <si>
    <t>F69</t>
  </si>
  <si>
    <t>F70</t>
  </si>
  <si>
    <t>F71</t>
  </si>
  <si>
    <t>F72</t>
  </si>
  <si>
    <t>F73</t>
  </si>
  <si>
    <t>F74</t>
  </si>
  <si>
    <t>F75</t>
  </si>
  <si>
    <t>F76</t>
  </si>
  <si>
    <t>F77</t>
  </si>
  <si>
    <t>F78</t>
  </si>
  <si>
    <t>F79</t>
  </si>
  <si>
    <t>F80</t>
  </si>
  <si>
    <t>No.</t>
  </si>
  <si>
    <t>No.</t>
  </si>
  <si>
    <t>男子</t>
  </si>
  <si>
    <t>女子</t>
  </si>
  <si>
    <t>参加種別・参加費</t>
  </si>
  <si>
    <t>○</t>
  </si>
  <si>
    <t>B1-24</t>
  </si>
  <si>
    <t>B1-25</t>
  </si>
  <si>
    <t>B1-26</t>
  </si>
  <si>
    <t>B1-27</t>
  </si>
  <si>
    <t>予選
区分</t>
  </si>
  <si>
    <t>ﾁｰﾑ･特別</t>
  </si>
  <si>
    <t>項目名：</t>
  </si>
  <si>
    <t>☆数を把握したい項目の単位（人、個など）を入力。</t>
  </si>
  <si>
    <t>予選会</t>
  </si>
  <si>
    <t>代表者連絡先→</t>
  </si>
  <si>
    <t>※団体会費
納入確認</t>
  </si>
  <si>
    <t>※ﾃﾞｰﾀ不備</t>
  </si>
  <si>
    <t>ﾗｯｼｭｶﾞｰﾄﾞ･Tｼｬﾂ等希望ｻｲｽﾞ内訳→</t>
  </si>
  <si>
    <t>チーム名→</t>
  </si>
  <si>
    <t>※同意書
提出確認</t>
  </si>
  <si>
    <t>※個人会費
納入確認</t>
  </si>
  <si>
    <t>※参加費
振込確認</t>
  </si>
  <si>
    <t>B2-24</t>
  </si>
  <si>
    <t>B2-25</t>
  </si>
  <si>
    <t>B2-26</t>
  </si>
  <si>
    <t>B2-27</t>
  </si>
  <si>
    <t>希望数調査</t>
  </si>
  <si>
    <t>品川</t>
  </si>
  <si>
    <t>勇樹</t>
  </si>
  <si>
    <t>ｼﾅｶﾞﾜ</t>
  </si>
  <si>
    <t>ﾕｳｷ</t>
  </si>
  <si>
    <t>東京</t>
  </si>
  <si>
    <t>花子</t>
  </si>
  <si>
    <t>香奈</t>
  </si>
  <si>
    <t>ｶﾅ</t>
  </si>
  <si>
    <t>M</t>
  </si>
  <si>
    <t>種目（エントリー種目数に制限が無いときは　"99"　と入力）</t>
  </si>
  <si>
    <t>☆エントリー種目数に制限が無い場合は、必ず、セル内データを削除。</t>
  </si>
  <si>
    <t>☆使用しない欄（1.～3.）は、セル内データを削除。</t>
  </si>
  <si>
    <t>人表示</t>
  </si>
  <si>
    <t>参加確認→</t>
  </si>
  <si>
    <t>予選会区分</t>
  </si>
  <si>
    <t>☆日付・曜日・エントリー送付方法を修正する。</t>
  </si>
  <si>
    <t>エントリー競技者数が…</t>
  </si>
  <si>
    <t>エントリー担当連絡先→</t>
  </si>
  <si>
    <t>担当氏名</t>
  </si>
  <si>
    <t>担当ﾌﾘｶﾞﾅ</t>
  </si>
  <si>
    <t>担当性別</t>
  </si>
  <si>
    <t>担当〒</t>
  </si>
  <si>
    <t>担当住所</t>
  </si>
  <si>
    <t>担当電話</t>
  </si>
  <si>
    <t>担当E-mail</t>
  </si>
  <si>
    <t>参加種別・男女内訳→</t>
  </si>
  <si>
    <t>申込〆切：</t>
  </si>
  <si>
    <t>浜松町SLSC</t>
  </si>
  <si>
    <t>大会初日：</t>
  </si>
  <si>
    <t>[02]</t>
  </si>
  <si>
    <t>申込〆切</t>
  </si>
  <si>
    <t>参加確認・選択肢</t>
  </si>
  <si>
    <t>性別</t>
  </si>
  <si>
    <t>女</t>
  </si>
  <si>
    <t>4.</t>
  </si>
  <si>
    <t>5.</t>
  </si>
  <si>
    <t>6.</t>
  </si>
  <si>
    <t>7.</t>
  </si>
  <si>
    <t>男女区分</t>
  </si>
  <si>
    <t>☆チーム代表者が兼ねる場合は、入力不要です。</t>
  </si>
  <si>
    <t>B1-13</t>
  </si>
  <si>
    <t>B1-15</t>
  </si>
  <si>
    <t>B1-19</t>
  </si>
  <si>
    <t>B1-20</t>
  </si>
  <si>
    <t>B1-21</t>
  </si>
  <si>
    <t>B1-22</t>
  </si>
  <si>
    <t>B1-23</t>
  </si>
  <si>
    <t>B1-33</t>
  </si>
  <si>
    <t>000</t>
  </si>
  <si>
    <r>
      <t>J</t>
    </r>
    <r>
      <rPr>
        <sz val="11"/>
        <color indexed="8"/>
        <rFont val="ＭＳ ゴシック"/>
        <family val="3"/>
      </rPr>
      <t>LA会費納入金額</t>
    </r>
  </si>
  <si>
    <t>B2-45</t>
  </si>
  <si>
    <t>参加種別（様式 A からの参照データにつき、入力不要）</t>
  </si>
  <si>
    <t>ラッシュガード・Ｔシャツ等サイズ（様式 A からの参照データにつき、入力不要）</t>
  </si>
  <si>
    <t>※《基本設定》画面は、リストの下（AM91）にあります。</t>
  </si>
  <si>
    <t>☆様式 B 情報の入力で自動計算されます。</t>
  </si>
  <si>
    <t>名</t>
  </si>
  <si>
    <t>⇒</t>
  </si>
  <si>
    <t>[32]</t>
  </si>
  <si>
    <t>A[33]</t>
  </si>
  <si>
    <t>備考</t>
  </si>
  <si>
    <t>※《基本設定》画面は、リストの下（AU30）にあります。</t>
  </si>
  <si>
    <t>☆通常の（予選を行わない）大会の場合は、日付0の欄に大会初日（１日大会の場合は大会当日）を入力。</t>
  </si>
  <si>
    <t>様式B-1情報→</t>
  </si>
  <si>
    <t>様式B-2情報→</t>
  </si>
  <si>
    <t>選出審判員情報→</t>
  </si>
  <si>
    <t>備考（予備欄）</t>
  </si>
  <si>
    <t>A[21]</t>
  </si>
  <si>
    <t>（１）エントリーに関するチーム情報を入力してください。</t>
  </si>
  <si>
    <t>☆○○○の部分に、「ﾊﾟｰﾃｨｰ参加」「ﾚﾝﾀﾙｷｬｯﾌﾟ」などのことばを補う。</t>
  </si>
  <si>
    <t>ﾚｽｷｭｰﾁｭｰﾌﾞﾚｽｷｭｰ</t>
  </si>
  <si>
    <t>ﾎﾞｰﾄﾞﾘﾚｰ</t>
  </si>
  <si>
    <t>ﾎﾞｰﾄﾞﾚｽｷｭｰ</t>
  </si>
  <si>
    <t>【例１】男女別で行われる種目と、男女混合で行われる種目がある場合</t>
  </si>
  <si>
    <t>※男女区分とエントリー可能な種目が明確になるように、非該当セルを濃いグレーで塗りつぶす</t>
  </si>
  <si>
    <t>種目ごとエントリー入力欄</t>
  </si>
  <si>
    <t>大門SLSC</t>
  </si>
  <si>
    <t>【例２】男女混合でエントリーする種目のみを設定する（男女別の欄を全く使わない）場合</t>
  </si>
  <si>
    <t>C-08～</t>
  </si>
  <si>
    <t>ｵｰｼｬﾝ ﾏﾝ ﾘﾚｰ</t>
  </si>
  <si>
    <t>ｵｰｼｬﾝ ｳｰﾏﾝ ﾘﾚｰ</t>
  </si>
  <si>
    <t>チーム
番号</t>
  </si>
  <si>
    <t>ﾌﾘｶﾞﾅ・ｾｲ
(半角ｶﾀｶﾅ)</t>
  </si>
  <si>
    <t>ﾌﾘｶﾞﾅ・ﾒｲ
(半角ｶﾀｶﾅ)</t>
  </si>
  <si>
    <t>※項目欄「種目C-1」から「種目C-7」に、（原則）半角ｶﾀｶﾅで直接入力（使用しない欄は空白にする）</t>
  </si>
  <si>
    <t>※項目欄「種目B2-1」から「種目B2-7」に、（原則）半角ｶﾀｶﾅで直接入力（使用しない欄は空白にする）</t>
  </si>
  <si>
    <t>※項目欄「種目B1-1」から「種目B1-7」に、（原則）半角ｶﾀｶﾅで直接入力（使用しない欄は空白にする）</t>
  </si>
  <si>
    <t>※</t>
  </si>
  <si>
    <t>参加種別・参加費</t>
  </si>
  <si>
    <t>B2-13</t>
  </si>
  <si>
    <t>B2-15</t>
  </si>
  <si>
    <t>B2-19</t>
  </si>
  <si>
    <t>B2-20</t>
  </si>
  <si>
    <t>B2-21</t>
  </si>
  <si>
    <t>B2-33</t>
  </si>
  <si>
    <t>B2-01</t>
  </si>
  <si>
    <t>B2-02</t>
  </si>
  <si>
    <t>B2-03</t>
  </si>
  <si>
    <t>B2-04</t>
  </si>
  <si>
    <t>B2-05</t>
  </si>
  <si>
    <t>B2-06</t>
  </si>
  <si>
    <t>B2-08</t>
  </si>
  <si>
    <t>B2-09</t>
  </si>
  <si>
    <t>B2-10</t>
  </si>
  <si>
    <t>B2-11</t>
  </si>
  <si>
    <t>B2-12</t>
  </si>
  <si>
    <t>B2-13</t>
  </si>
  <si>
    <t>B2-19</t>
  </si>
  <si>
    <t>B2-22</t>
  </si>
  <si>
    <t>B2-23</t>
  </si>
  <si>
    <t>B2-26</t>
  </si>
  <si>
    <t>B2-27</t>
  </si>
  <si>
    <t>B2-28</t>
  </si>
  <si>
    <t>B2-32</t>
  </si>
  <si>
    <t>B2-33</t>
  </si>
  <si>
    <t>B2-34</t>
  </si>
  <si>
    <t>B2-35</t>
  </si>
  <si>
    <t>B2-36</t>
  </si>
  <si>
    <t>B2-37</t>
  </si>
  <si>
    <t>B2-38</t>
  </si>
  <si>
    <t>B2-39</t>
  </si>
  <si>
    <t>B2-40</t>
  </si>
  <si>
    <t>B2-41</t>
  </si>
  <si>
    <t>B2-42</t>
  </si>
  <si>
    <t>B2-43</t>
  </si>
  <si>
    <t>B1-01</t>
  </si>
  <si>
    <t>B1-02</t>
  </si>
  <si>
    <t>B1-03</t>
  </si>
  <si>
    <t>B1-04</t>
  </si>
  <si>
    <t>B1-05</t>
  </si>
  <si>
    <t>B1-06</t>
  </si>
  <si>
    <t>B1-08</t>
  </si>
  <si>
    <t>B1-09</t>
  </si>
  <si>
    <t>B1-10</t>
  </si>
  <si>
    <t>B1-11</t>
  </si>
  <si>
    <t>B1-12</t>
  </si>
  <si>
    <t>B1-13</t>
  </si>
  <si>
    <t>B1-19</t>
  </si>
  <si>
    <t>B1-26</t>
  </si>
  <si>
    <t>B1-27</t>
  </si>
  <si>
    <t>B1-28</t>
  </si>
  <si>
    <t>B1-32</t>
  </si>
  <si>
    <t>B1-34</t>
  </si>
  <si>
    <t>B1-35</t>
  </si>
  <si>
    <t>B1-36</t>
  </si>
  <si>
    <t>B1-37</t>
  </si>
  <si>
    <t>B1-38</t>
  </si>
  <si>
    <t>B1-39</t>
  </si>
  <si>
    <t>B1-40</t>
  </si>
  <si>
    <t>B1-41</t>
  </si>
  <si>
    <t>B1-42</t>
  </si>
  <si>
    <t>B1-43</t>
  </si>
  <si>
    <t>B1-44</t>
  </si>
  <si>
    <t>B1-25～</t>
  </si>
  <si>
    <t>B2-25～</t>
  </si>
  <si>
    <t xml:space="preserve"> 1人以上 ～  4人以下</t>
  </si>
  <si>
    <t>　→「×義務なし」の場合は 0人 表示</t>
  </si>
  <si>
    <t>項目名１：</t>
  </si>
  <si>
    <t>単位１：</t>
  </si>
  <si>
    <t>項目名２：</t>
  </si>
  <si>
    <t>単位２：</t>
  </si>
  <si>
    <t>☆△△△の部分に、「ﾊﾟｰﾃｨｰ参加」「ﾚﾝﾀﾙｷｬｯﾌﾟ」などのことばを補う。</t>
  </si>
  <si>
    <t>B1-45</t>
  </si>
  <si>
    <t>B2-44</t>
  </si>
  <si>
    <t>JLA会費納入金額（通常は、様式 B-1 からの参照データにつき、入力不要）</t>
  </si>
  <si>
    <t>参加種別（通常は、様式 A からの参照データにつき、入力不要）</t>
  </si>
  <si>
    <t>ラッシュガード・Ｔシャツ等サイズ（通常は、様式 A からの参照データにつき、入力不要）</t>
  </si>
  <si>
    <t>↓</t>
  </si>
  <si>
    <t>※《基本設定》画面は、リストの下（R12）にあります。</t>
  </si>
  <si>
    <t>☆◇◇◇の部分に、「ラッシュガード」「大会記念Ｔシャツ」などのことばを補う。</t>
  </si>
  <si>
    <t>氏名ﾌﾘｶﾞﾅ
(ｾｲﾒｲ別)</t>
  </si>
  <si>
    <t>種目ごとエントリー　種目名</t>
  </si>
  <si>
    <t>様式 A-1 （チーム情報）</t>
  </si>
  <si>
    <t>氏名漢字
(姓名別)</t>
  </si>
  <si>
    <t>チーム
番号</t>
  </si>
  <si>
    <t>様式 B-2（個人種目・女子）</t>
  </si>
  <si>
    <t>様式 B-1（個人種目・男子）</t>
  </si>
  <si>
    <t>様式 C-1（チーム・特別種目）</t>
  </si>
  <si>
    <t>WA1-01</t>
  </si>
  <si>
    <t>WA1-02</t>
  </si>
  <si>
    <t>WA1-03</t>
  </si>
  <si>
    <t>WA1-04</t>
  </si>
  <si>
    <t>WA1-05</t>
  </si>
  <si>
    <t>WA1-06</t>
  </si>
  <si>
    <t>WA1-07</t>
  </si>
  <si>
    <t>WA1-08</t>
  </si>
  <si>
    <t>WA1-09</t>
  </si>
  <si>
    <t>WA1-10</t>
  </si>
  <si>
    <t>WA1-11</t>
  </si>
  <si>
    <t>WA1-12</t>
  </si>
  <si>
    <t>WA1-13</t>
  </si>
  <si>
    <t>WA1-14</t>
  </si>
  <si>
    <t>WA1-15</t>
  </si>
  <si>
    <t>WA1-16</t>
  </si>
  <si>
    <t>WA1-17</t>
  </si>
  <si>
    <t>WA1-18</t>
  </si>
  <si>
    <t>WA1-19</t>
  </si>
  <si>
    <t>WA1-20</t>
  </si>
  <si>
    <t>WA1-21</t>
  </si>
  <si>
    <t>WA1-22</t>
  </si>
  <si>
    <t>WA1-23</t>
  </si>
  <si>
    <t>WA1-31</t>
  </si>
  <si>
    <t>WA1-34</t>
  </si>
  <si>
    <t>WA1-35</t>
  </si>
  <si>
    <t>WA1-36</t>
  </si>
  <si>
    <t>WA1-37</t>
  </si>
  <si>
    <t>WA1-38</t>
  </si>
  <si>
    <t>WA1-39</t>
  </si>
  <si>
    <t>WA1-40</t>
  </si>
  <si>
    <t>WA1-41</t>
  </si>
  <si>
    <t>WA1-42</t>
  </si>
  <si>
    <t>WA1-43</t>
  </si>
  <si>
    <t>WA1-44</t>
  </si>
  <si>
    <t>WA1-45</t>
  </si>
  <si>
    <t>WA1-46</t>
  </si>
  <si>
    <t>WA1-47</t>
  </si>
  <si>
    <t>WA1-48</t>
  </si>
  <si>
    <t>WA1-49</t>
  </si>
  <si>
    <t>WA1-50</t>
  </si>
  <si>
    <t>WA1-51</t>
  </si>
  <si>
    <t>WA1-54</t>
  </si>
  <si>
    <t>WA1-55</t>
  </si>
  <si>
    <t>WA1-56</t>
  </si>
  <si>
    <t>WA1-57</t>
  </si>
  <si>
    <t>WA1-58</t>
  </si>
  <si>
    <t>WA1-62</t>
  </si>
  <si>
    <t>WA1-63</t>
  </si>
  <si>
    <t>WA1-64</t>
  </si>
  <si>
    <t>WA1-65</t>
  </si>
  <si>
    <t>WA1-69</t>
  </si>
  <si>
    <t>WA1-70</t>
  </si>
  <si>
    <t>C-1</t>
  </si>
  <si>
    <t>A-1</t>
  </si>
  <si>
    <t>年齢区分</t>
  </si>
  <si>
    <t>年齢区分（通常は、様式 B-1 からの参照データにつき、入力不要）</t>
  </si>
  <si>
    <t>C1-01</t>
  </si>
  <si>
    <t>C1-02</t>
  </si>
  <si>
    <t>C1-04</t>
  </si>
  <si>
    <t>C1-05</t>
  </si>
  <si>
    <t>C1-06</t>
  </si>
  <si>
    <t>C1-07</t>
  </si>
  <si>
    <t>C1-08</t>
  </si>
  <si>
    <t>C1-09</t>
  </si>
  <si>
    <t>C1-10</t>
  </si>
  <si>
    <t>C1-11</t>
  </si>
  <si>
    <t>C1-14</t>
  </si>
  <si>
    <t>C1-15</t>
  </si>
  <si>
    <t>C1-16</t>
  </si>
  <si>
    <t>C1-17</t>
  </si>
  <si>
    <t>C1-18</t>
  </si>
  <si>
    <t>C1-19</t>
  </si>
  <si>
    <t>C1-20</t>
  </si>
  <si>
    <t>C1-21</t>
  </si>
  <si>
    <t>C1-22</t>
  </si>
  <si>
    <t>C1-23</t>
  </si>
  <si>
    <t>C1-24</t>
  </si>
  <si>
    <t>C1-25</t>
  </si>
  <si>
    <t>C1-09</t>
  </si>
  <si>
    <t>C1-10</t>
  </si>
  <si>
    <t>○義務あり</t>
  </si>
  <si>
    <t>（↑漢字・姓）</t>
  </si>
  <si>
    <t>（↑漢字・名）</t>
  </si>
  <si>
    <t>☆予選会を実施しない大会では、下の設定セル内（名称・略称）データを削除。</t>
  </si>
  <si>
    <t>M81</t>
  </si>
  <si>
    <t>M82</t>
  </si>
  <si>
    <t>M83</t>
  </si>
  <si>
    <t>M84</t>
  </si>
  <si>
    <t>M85</t>
  </si>
  <si>
    <t>M86</t>
  </si>
  <si>
    <t>M87</t>
  </si>
  <si>
    <t>M88</t>
  </si>
  <si>
    <t>M89</t>
  </si>
  <si>
    <t>M90</t>
  </si>
  <si>
    <t>M91</t>
  </si>
  <si>
    <t>M92</t>
  </si>
  <si>
    <t>M93</t>
  </si>
  <si>
    <t>M94</t>
  </si>
  <si>
    <t>M95</t>
  </si>
  <si>
    <t>M96</t>
  </si>
  <si>
    <t>M97</t>
  </si>
  <si>
    <t>M98</t>
  </si>
  <si>
    <t>M99</t>
  </si>
  <si>
    <t>M100</t>
  </si>
  <si>
    <t>M101</t>
  </si>
  <si>
    <t>M102</t>
  </si>
  <si>
    <t>M103</t>
  </si>
  <si>
    <t>M104</t>
  </si>
  <si>
    <t>M105</t>
  </si>
  <si>
    <t>M106</t>
  </si>
  <si>
    <t>M107</t>
  </si>
  <si>
    <t>M108</t>
  </si>
  <si>
    <t>M109</t>
  </si>
  <si>
    <t>M110</t>
  </si>
  <si>
    <t>M111</t>
  </si>
  <si>
    <t>M112</t>
  </si>
  <si>
    <t>M113</t>
  </si>
  <si>
    <t>M114</t>
  </si>
  <si>
    <t>M115</t>
  </si>
  <si>
    <t>M116</t>
  </si>
  <si>
    <t>M117</t>
  </si>
  <si>
    <t>M118</t>
  </si>
  <si>
    <t>M119</t>
  </si>
  <si>
    <t>M120</t>
  </si>
  <si>
    <t>F81</t>
  </si>
  <si>
    <t>F82</t>
  </si>
  <si>
    <t>F83</t>
  </si>
  <si>
    <t>F84</t>
  </si>
  <si>
    <t>F85</t>
  </si>
  <si>
    <t>F86</t>
  </si>
  <si>
    <t>F87</t>
  </si>
  <si>
    <t>F88</t>
  </si>
  <si>
    <t>F89</t>
  </si>
  <si>
    <t>F90</t>
  </si>
  <si>
    <t>F91</t>
  </si>
  <si>
    <t>F92</t>
  </si>
  <si>
    <t>F93</t>
  </si>
  <si>
    <t>F94</t>
  </si>
  <si>
    <t>F95</t>
  </si>
  <si>
    <t>F96</t>
  </si>
  <si>
    <t>F97</t>
  </si>
  <si>
    <t>F98</t>
  </si>
  <si>
    <t>F99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</si>
  <si>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</si>
  <si>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</si>
  <si>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</si>
  <si>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</si>
  <si>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</si>
  <si>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</si>
  <si>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</si>
  <si>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</si>
  <si>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</si>
  <si>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</si>
  <si>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</si>
  <si>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</si>
  <si>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</si>
  <si>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</si>
  <si>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</si>
  <si>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</si>
  <si>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</si>
  <si>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</si>
  <si>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</si>
  <si>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</si>
  <si>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</si>
  <si>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種目数</t>
  </si>
  <si>
    <t>種目</t>
  </si>
  <si>
    <t>※上記一覧にない
チームは手書き</t>
  </si>
  <si>
    <t>☆下記一覧より選択下さい。</t>
  </si>
  <si>
    <t>愛知ライフセービングクラブ</t>
  </si>
  <si>
    <t>秋田ライフセービングクラブ</t>
  </si>
  <si>
    <t>熱川ライフセービングクラブ</t>
  </si>
  <si>
    <t>飯岡ライフセービングクラブ</t>
  </si>
  <si>
    <t>今井浜サーフライフセービングクラブ</t>
  </si>
  <si>
    <t>岩井ライフセービングクラブ</t>
  </si>
  <si>
    <t>岩美ライフセービングクラブ</t>
  </si>
  <si>
    <t>大洗サーフライフセービングクラブ</t>
  </si>
  <si>
    <t>大磯ライフセービングクラブ</t>
  </si>
  <si>
    <t>大阪ライフセービングクラブ</t>
  </si>
  <si>
    <t>大竹サーフライフセービングクラブ</t>
  </si>
  <si>
    <t>岡山ライフセービングクラブ</t>
  </si>
  <si>
    <t>小樽ライフセービングクラブ</t>
  </si>
  <si>
    <t>御宿ライフセービングクラブ</t>
  </si>
  <si>
    <t>かごしま磯ライフセービングクラブ</t>
  </si>
  <si>
    <t>鹿嶋ライフガードチーム</t>
  </si>
  <si>
    <t>柏崎ライフセービングクラブ</t>
  </si>
  <si>
    <t>勝浦ライフセービングクラブ</t>
  </si>
  <si>
    <t>釜石ライフセービングクラブ</t>
  </si>
  <si>
    <t>鎌倉ライフガード</t>
  </si>
  <si>
    <t>鴨川ライフセービングクラブ</t>
  </si>
  <si>
    <t>KITAJIMAQUATICS</t>
  </si>
  <si>
    <t>キララライフセービングクラブ</t>
  </si>
  <si>
    <t>気仙沼ライフセービングクラブ</t>
  </si>
  <si>
    <t>神津島ライフセービングクラブ</t>
  </si>
  <si>
    <t>神戸ライフセービングクラブ</t>
  </si>
  <si>
    <t>SURF90鎌倉ライフセービングクラブ</t>
  </si>
  <si>
    <t>SURF90茅ヶ崎ライフセービングクラブ</t>
  </si>
  <si>
    <t>相良サーフライフセービングクラブ</t>
  </si>
  <si>
    <t>佐渡ライフセービングクラブ</t>
  </si>
  <si>
    <t>三多摩ライフセービングクラブ</t>
  </si>
  <si>
    <t>式根島ライフセービングクラブ</t>
  </si>
  <si>
    <t>下田ライフセービングクラブ</t>
  </si>
  <si>
    <t>昭和第一学園高等学校ライフセービングクラブ</t>
  </si>
  <si>
    <t>白浜ライフセービングクラブ</t>
  </si>
  <si>
    <t>逗子サーフライフセービングクラブ</t>
  </si>
  <si>
    <t>成城学園ライフセービングクラブ</t>
  </si>
  <si>
    <t>世田谷スイミングアカデミー</t>
  </si>
  <si>
    <t>館山サーフライフセービングクラブ</t>
  </si>
  <si>
    <t>茅ヶ崎サーフライフセービングクラブ</t>
  </si>
  <si>
    <t>北谷公園サンセットビーチライフセービングクラブ</t>
  </si>
  <si>
    <t>銚子ライフセービングクラブ</t>
  </si>
  <si>
    <t>つがるライフセービングクラブ</t>
  </si>
  <si>
    <t>辻堂ライフセービングクラブ　</t>
  </si>
  <si>
    <t>土肥ライフセービングクラブ</t>
  </si>
  <si>
    <t>東京消防庁ライフセービングクラブ</t>
  </si>
  <si>
    <t>徳島ライフセービングクラブ</t>
  </si>
  <si>
    <t>今帰仁ライフセービングクラブ</t>
  </si>
  <si>
    <t>新潟青山ライフセービングクラブ</t>
  </si>
  <si>
    <t>新島ライフセービングクラブ</t>
  </si>
  <si>
    <t>二宮ライフセービングクラブ</t>
  </si>
  <si>
    <t>沼津ライフセービングクラブ</t>
  </si>
  <si>
    <t>波崎サーフライフセービングクラブ</t>
  </si>
  <si>
    <t>バディ冒険団</t>
  </si>
  <si>
    <t>浜田ライフセービングクラブ</t>
  </si>
  <si>
    <t>葉山ライフセービングクラブ</t>
  </si>
  <si>
    <t>日向ライフセービングクラブ</t>
  </si>
  <si>
    <t>ふくつライフセービングクラブ</t>
  </si>
  <si>
    <t>万座ライフガードチーム</t>
  </si>
  <si>
    <t>三浦海岸サーフライフセービングクラブ</t>
  </si>
  <si>
    <t>御浜ライフセービングクラブ</t>
  </si>
  <si>
    <t>三宅島ライフセービングクラブ</t>
  </si>
  <si>
    <t>宮崎ライフセービングクラブ</t>
  </si>
  <si>
    <t>宗像ライフセービングクラブ</t>
  </si>
  <si>
    <t>用宗ライフセービングクラブ</t>
  </si>
  <si>
    <t>盛岡ライフセービングクラブ</t>
  </si>
  <si>
    <t>屋久島ライフセービングクラブ</t>
  </si>
  <si>
    <t>山口ライフセービングクラブ</t>
  </si>
  <si>
    <t>湯河原ライフセービングクラブ</t>
  </si>
  <si>
    <t>横浜海の公園ライフセービングクラブ</t>
  </si>
  <si>
    <t>若狭和田ライフセービングクラブ</t>
  </si>
  <si>
    <t>和田浦ライフセービングクラブ</t>
  </si>
  <si>
    <t>クラブ名</t>
  </si>
  <si>
    <t>愛知LSC</t>
  </si>
  <si>
    <t>秋田LSC</t>
  </si>
  <si>
    <t>熱川LSC</t>
  </si>
  <si>
    <t>飯岡LSC</t>
  </si>
  <si>
    <t>今井浜SLSC</t>
  </si>
  <si>
    <t>岩井LSC</t>
  </si>
  <si>
    <t>岩美LSC</t>
  </si>
  <si>
    <t>大洗SLSC</t>
  </si>
  <si>
    <t>大磯LSC</t>
  </si>
  <si>
    <t>大阪LSC</t>
  </si>
  <si>
    <t>大竹SLSC</t>
  </si>
  <si>
    <t>岡山LSC</t>
  </si>
  <si>
    <t>小樽LSC</t>
  </si>
  <si>
    <t>御宿LSC</t>
  </si>
  <si>
    <t>かごしま磯LSC</t>
  </si>
  <si>
    <t>鹿嶋LGT</t>
  </si>
  <si>
    <t>柏崎LSC</t>
  </si>
  <si>
    <t>勝浦LSC</t>
  </si>
  <si>
    <t>釜石LSC</t>
  </si>
  <si>
    <t>鎌倉LG</t>
  </si>
  <si>
    <t>鴨川LSC</t>
  </si>
  <si>
    <t>キララLSC</t>
  </si>
  <si>
    <t>気仙沼LSC</t>
  </si>
  <si>
    <t>神津島LSC</t>
  </si>
  <si>
    <t>神戸LSC</t>
  </si>
  <si>
    <t>SURF90鎌倉LSC</t>
  </si>
  <si>
    <t>SURF90茅ヶ崎LSC</t>
  </si>
  <si>
    <t>相良SLSC</t>
  </si>
  <si>
    <t>佐渡LSC</t>
  </si>
  <si>
    <t>三多摩LSC</t>
  </si>
  <si>
    <t>式根島LSC</t>
  </si>
  <si>
    <t>下田LSC</t>
  </si>
  <si>
    <t>昭和第一学園高等学校LSC</t>
  </si>
  <si>
    <t>白浜LSC</t>
  </si>
  <si>
    <t>逗子SLSC</t>
  </si>
  <si>
    <t>成城学園LSC</t>
  </si>
  <si>
    <t>世田谷SA</t>
  </si>
  <si>
    <t>館山SLSC</t>
  </si>
  <si>
    <t>茅ヶ崎SLSC</t>
  </si>
  <si>
    <t>北谷公園サンセットビーチLSC</t>
  </si>
  <si>
    <t>銚子LC</t>
  </si>
  <si>
    <t>つがるLSC</t>
  </si>
  <si>
    <t>辻堂LC　</t>
  </si>
  <si>
    <t>土肥LSC</t>
  </si>
  <si>
    <t>東京消防庁LSC</t>
  </si>
  <si>
    <t>徳島LSC</t>
  </si>
  <si>
    <t>今帰仁LSC</t>
  </si>
  <si>
    <t>新潟青山LSC</t>
  </si>
  <si>
    <t>新島LSC</t>
  </si>
  <si>
    <t>二宮LSC</t>
  </si>
  <si>
    <t>沼津LSC</t>
  </si>
  <si>
    <t>波崎SLSC</t>
  </si>
  <si>
    <t>浜田LSC</t>
  </si>
  <si>
    <t>葉山LSC</t>
  </si>
  <si>
    <t>日向LSC</t>
  </si>
  <si>
    <t>ふくつLSC</t>
  </si>
  <si>
    <t>万座LGT</t>
  </si>
  <si>
    <t>三浦海岸SLSC</t>
  </si>
  <si>
    <t>御浜LSC</t>
  </si>
  <si>
    <t>三宅島LSC</t>
  </si>
  <si>
    <t>宮崎LSC</t>
  </si>
  <si>
    <t>宗像LSC</t>
  </si>
  <si>
    <t>用宗LSC</t>
  </si>
  <si>
    <t>盛岡LSC</t>
  </si>
  <si>
    <t>屋久島LSC</t>
  </si>
  <si>
    <t>山口LSC</t>
  </si>
  <si>
    <t>湯河原LSC</t>
  </si>
  <si>
    <t>横浜海の公園LSC</t>
  </si>
  <si>
    <t>若狭和田LSC</t>
  </si>
  <si>
    <t>和田浦LSC</t>
  </si>
  <si>
    <t>S</t>
  </si>
  <si>
    <t>省略</t>
  </si>
  <si>
    <t>省略
※手書きの場合は入力する！</t>
  </si>
  <si>
    <t>（２）確認用（入力不要）</t>
  </si>
  <si>
    <t>省略</t>
  </si>
  <si>
    <t>チーム種目</t>
  </si>
  <si>
    <t>(チーム
種目)</t>
  </si>
  <si>
    <t xml:space="preserve"> 5人以上 ～ 10人以下</t>
  </si>
  <si>
    <t>11人以上 ～ 20人以下</t>
  </si>
  <si>
    <t>３人</t>
  </si>
  <si>
    <t>21人以上 ～ 40人以下</t>
  </si>
  <si>
    <t>41人以上 ～</t>
  </si>
  <si>
    <t>４人</t>
  </si>
  <si>
    <t>8.</t>
  </si>
  <si>
    <t>選出テクニカルオフィシャル</t>
  </si>
  <si>
    <t>安芸LSC</t>
  </si>
  <si>
    <t>熱海LSC</t>
  </si>
  <si>
    <t>奄美LSC</t>
  </si>
  <si>
    <t>皆生LSC</t>
  </si>
  <si>
    <t>関門LSC</t>
  </si>
  <si>
    <t>九十九里LSC</t>
  </si>
  <si>
    <t>コバルトブルー下関LSC</t>
  </si>
  <si>
    <t>SURF90藤沢LSC</t>
  </si>
  <si>
    <t>札幌LSC</t>
  </si>
  <si>
    <t>座間味LSC</t>
  </si>
  <si>
    <t>静波LSC</t>
  </si>
  <si>
    <t>湘南ひらつかLSC</t>
  </si>
  <si>
    <t>新宮LSC</t>
  </si>
  <si>
    <t>淡輪LSC</t>
  </si>
  <si>
    <t>西伊豆・松崎LSC</t>
  </si>
  <si>
    <t>西浜SLSC</t>
  </si>
  <si>
    <t>日体大荏原高等学校LSC</t>
  </si>
  <si>
    <t>萩SLSC</t>
  </si>
  <si>
    <t>浜松LSC</t>
  </si>
  <si>
    <t>福岡LSC</t>
  </si>
  <si>
    <t>富土LSC</t>
  </si>
  <si>
    <t>山形LSC</t>
  </si>
  <si>
    <t>吉母アクアLSC</t>
  </si>
  <si>
    <t>琉球LSC</t>
  </si>
  <si>
    <t>簡易略称</t>
  </si>
  <si>
    <t>（３）チーム選出 テクニカルオフィシャル</t>
  </si>
  <si>
    <t>ﾒﾝﾊﾞｰID
(5から始まる9桁)</t>
  </si>
  <si>
    <t>5000xxxxx</t>
  </si>
  <si>
    <t>5000yyyyy</t>
  </si>
  <si>
    <t>男子</t>
  </si>
  <si>
    <t>女子</t>
  </si>
  <si>
    <t>計</t>
  </si>
  <si>
    <t>選出テクニカルオフィシャル1</t>
  </si>
  <si>
    <t>選出テクニカルオフィシャル2</t>
  </si>
  <si>
    <t>選出テクニカルオフィシャル3</t>
  </si>
  <si>
    <t>選出テクニカルオフィシャル4</t>
  </si>
  <si>
    <t>選出テクニカルオフィシャル5</t>
  </si>
  <si>
    <t>☆二次要項はエントリー担当者にメール送信します。</t>
  </si>
  <si>
    <t>湘南GoldenAgeアカデミー</t>
  </si>
  <si>
    <t>Vikings</t>
  </si>
  <si>
    <t>湘南GoldenAge</t>
  </si>
  <si>
    <t>登録</t>
  </si>
  <si>
    <t>Ver4</t>
  </si>
  <si>
    <t>太郎</t>
  </si>
  <si>
    <t>追加ｴﾝﾄﾘｰ</t>
  </si>
  <si>
    <t>「LIFESAVERS」団体登録の確認</t>
  </si>
  <si>
    <t>追加
ｴﾝﾄﾘｰ</t>
  </si>
  <si>
    <t>2人1組</t>
  </si>
  <si>
    <t>同意書→</t>
  </si>
  <si>
    <t>[12]</t>
  </si>
  <si>
    <t>ラッシュガード</t>
  </si>
  <si>
    <t>合計</t>
  </si>
  <si>
    <t>選出人数:</t>
  </si>
  <si>
    <t>一般</t>
  </si>
  <si>
    <t>一般</t>
  </si>
  <si>
    <t>ﾋﾞｰﾁﾌﾗｯｸﾞｽ</t>
  </si>
  <si>
    <t>ﾋﾞｰﾁﾌﾗｯｸﾞｽ</t>
  </si>
  <si>
    <t>ｻｰﾌｽｷｰﾚｰｽ</t>
  </si>
  <si>
    <t>ｻｰﾌｽｷｰﾚｰｽ</t>
  </si>
  <si>
    <t>ﾎﾞｰﾄﾞﾚｰｽ</t>
  </si>
  <si>
    <t>ﾎﾞｰﾄﾞﾚｰｽ</t>
  </si>
  <si>
    <t>予選会</t>
  </si>
  <si>
    <t>ﾗｯｼｭｶﾞｰﾄﾞ
希望ｻｲｽﾞ</t>
  </si>
  <si>
    <t>ﾗｯｼｭｶﾞｰﾄﾞ
希望ｻｲｽﾞ</t>
  </si>
  <si>
    <t>(選手登録)</t>
  </si>
  <si>
    <t>選出オフィシャル</t>
  </si>
  <si>
    <t>ライフセービング資格</t>
  </si>
  <si>
    <t>ベーシック・サーフライフセーバー</t>
  </si>
  <si>
    <t>アドバンス・サーフライフセーバー</t>
  </si>
  <si>
    <t>BLS資格及びウォーターセーフティ資格</t>
  </si>
  <si>
    <t>ウォーターセーフティ資格</t>
  </si>
  <si>
    <t>B1-222</t>
  </si>
  <si>
    <t>XL</t>
  </si>
  <si>
    <t>2XL</t>
  </si>
  <si>
    <t>サーフライフセービング・指導員</t>
  </si>
  <si>
    <t>4人1組</t>
  </si>
  <si>
    <t>選出義務の有無→</t>
  </si>
  <si>
    <r>
      <t>[16]ﾁｰﾑｷｬｯﾌﾟ</t>
    </r>
    <r>
      <rPr>
        <b/>
        <sz val="8"/>
        <rFont val="ＭＳ ゴシック"/>
        <family val="3"/>
      </rPr>
      <t>登録管理番号</t>
    </r>
  </si>
  <si>
    <t>-</t>
  </si>
  <si>
    <t>(英字3文字)</t>
  </si>
  <si>
    <t>(数字2文字)</t>
  </si>
  <si>
    <t>ﾁｰﾑｷｬｯﾌﾟ</t>
  </si>
  <si>
    <t>JLA加盟</t>
  </si>
  <si>
    <t>フレッシュマン</t>
  </si>
  <si>
    <t>加盟</t>
  </si>
  <si>
    <t>非加盟</t>
  </si>
  <si>
    <t>計</t>
  </si>
  <si>
    <r>
      <t xml:space="preserve">↑ 必ず選択下さい！ </t>
    </r>
    <r>
      <rPr>
        <sz val="11"/>
        <color indexed="10"/>
        <rFont val="ＭＳ ゴシック"/>
        <family val="3"/>
      </rPr>
      <t>選択しないと正しい参加費が表示されません。</t>
    </r>
  </si>
  <si>
    <t>種目</t>
  </si>
  <si>
    <t>ﾗﾝｽｲﾑﾗﾝ</t>
  </si>
  <si>
    <t>ﾗﾝｽｲﾑﾗﾝ</t>
  </si>
  <si>
    <t>混合可</t>
  </si>
  <si>
    <t>様式C-1_No.1</t>
  </si>
  <si>
    <t>混合</t>
  </si>
  <si>
    <t>区分</t>
  </si>
  <si>
    <r>
      <t>2023</t>
    </r>
    <r>
      <rPr>
        <b/>
        <sz val="12"/>
        <color indexed="10"/>
        <rFont val="ＭＳ ゴシック"/>
        <family val="3"/>
      </rPr>
      <t>年</t>
    </r>
    <r>
      <rPr>
        <b/>
        <sz val="12"/>
        <color indexed="10"/>
        <rFont val="ＭＳ ゴシック"/>
        <family val="3"/>
      </rPr>
      <t>9</t>
    </r>
    <r>
      <rPr>
        <b/>
        <sz val="12"/>
        <color indexed="10"/>
        <rFont val="ＭＳ ゴシック"/>
        <family val="3"/>
      </rPr>
      <t>月</t>
    </r>
    <r>
      <rPr>
        <b/>
        <sz val="12"/>
        <color indexed="10"/>
        <rFont val="ＭＳ ゴシック"/>
        <family val="3"/>
      </rPr>
      <t>22</t>
    </r>
    <r>
      <rPr>
        <b/>
        <sz val="12"/>
        <color indexed="10"/>
        <rFont val="ＭＳ ゴシック"/>
        <family val="3"/>
      </rPr>
      <t>日（金） ﾒｰﾙ送信2</t>
    </r>
    <r>
      <rPr>
        <b/>
        <sz val="12"/>
        <color indexed="10"/>
        <rFont val="ＭＳ ゴシック"/>
        <family val="3"/>
      </rPr>
      <t>3</t>
    </r>
    <r>
      <rPr>
        <b/>
        <sz val="12"/>
        <color indexed="10"/>
        <rFont val="ＭＳ ゴシック"/>
        <family val="3"/>
      </rPr>
      <t>：</t>
    </r>
    <r>
      <rPr>
        <b/>
        <sz val="12"/>
        <color indexed="10"/>
        <rFont val="ＭＳ ゴシック"/>
        <family val="3"/>
      </rPr>
      <t>59</t>
    </r>
    <r>
      <rPr>
        <b/>
        <sz val="12"/>
        <color indexed="10"/>
        <rFont val="ＭＳ ゴシック"/>
        <family val="3"/>
      </rPr>
      <t>まで</t>
    </r>
  </si>
  <si>
    <t>JLA加盟・リバイバル</t>
  </si>
  <si>
    <t>JLA加盟・一般</t>
  </si>
  <si>
    <t>JLA非加盟</t>
  </si>
  <si>
    <t>JLA加盟・フレッシュ</t>
  </si>
  <si>
    <t>第23回オーシャンサーフチャレンジin白浜2023</t>
  </si>
  <si>
    <t>ICUライフセービングクラブ</t>
  </si>
  <si>
    <t>愛知淑徳大学ライフセービングクラブ</t>
  </si>
  <si>
    <t>天橋立ライフセービングクラブ</t>
  </si>
  <si>
    <t>青山学院大学ライフセービングクラブ</t>
  </si>
  <si>
    <t>安芸ライフセービングクラブ</t>
  </si>
  <si>
    <t>熱海ライフセービングクラブ</t>
  </si>
  <si>
    <t>奄美ライフセービングクラブ</t>
  </si>
  <si>
    <t>淡路島ライフセービングクラブ</t>
  </si>
  <si>
    <t>磯子小学校</t>
  </si>
  <si>
    <t>茨城大学サーフライフセービングクラブ</t>
  </si>
  <si>
    <t>いわきサーフライフセービングクラブ</t>
  </si>
  <si>
    <t>大分市ライフセービングクラブ</t>
  </si>
  <si>
    <t>大阪体育大学ライフセービングクラブ</t>
  </si>
  <si>
    <t>皆生ライフセービングクラブ</t>
  </si>
  <si>
    <t>鹿児島国際大学ライフセービングクラブ</t>
  </si>
  <si>
    <t>神奈川大学ライフセービングクラブ</t>
  </si>
  <si>
    <t>鎌倉女子大学ライフセービングクラブ</t>
  </si>
  <si>
    <t>関門ライフセービングクラブ</t>
  </si>
  <si>
    <t>九州産業大学ライフセービングクラブ</t>
  </si>
  <si>
    <t>共栄大学ライフセービングクラブ</t>
  </si>
  <si>
    <t>京都ライフセービング</t>
  </si>
  <si>
    <t>杏林大学ライフセービングクラブ</t>
  </si>
  <si>
    <t>九十九里ライフセービングクラブ</t>
  </si>
  <si>
    <t>熊本ライフセービングクラブ</t>
  </si>
  <si>
    <t>慶應義塾大学ライフセービングクラブ</t>
  </si>
  <si>
    <t>國學院大學ライフセービングクラブ</t>
  </si>
  <si>
    <t>国際武道大学ライフセービングクラブ</t>
  </si>
  <si>
    <t>国士舘大学ライフセービングクラブ</t>
  </si>
  <si>
    <t>コバルトブルー下関ライフセービングクラブ</t>
  </si>
  <si>
    <t>SURF90藤沢ライフセービングクラブ</t>
  </si>
  <si>
    <t>札幌ライフセービングクラブ</t>
  </si>
  <si>
    <t>座間味ライフセービングクラブ</t>
  </si>
  <si>
    <t>静波ライフセービングクラブ</t>
  </si>
  <si>
    <t>実践女子大学ライフセービングクラブ</t>
  </si>
  <si>
    <t>十文字中学・高等学校ライフセービングクラブ</t>
  </si>
  <si>
    <t>順天堂大学ライフセービングクラブ</t>
  </si>
  <si>
    <t>上智大学ライフセービングクラブ</t>
  </si>
  <si>
    <t>湘南学園</t>
  </si>
  <si>
    <t>湘南ひらつかライフセービングクラブ</t>
  </si>
  <si>
    <t>新宮ライフセービングクラブ</t>
  </si>
  <si>
    <t>成蹊大学ライフセービングクラブ</t>
  </si>
  <si>
    <t>成城大学ライフセービングクラブ</t>
  </si>
  <si>
    <t>専修大学サーフライフセービングクラブ</t>
  </si>
  <si>
    <t>仙台大学ライフセービングクラブ</t>
  </si>
  <si>
    <t>拓殖大学ライフセービングクラブ</t>
  </si>
  <si>
    <t>玉川大学ライフセービングクラブ</t>
  </si>
  <si>
    <t>淡輪ライフセービングクラブ</t>
  </si>
  <si>
    <t>千葉科学大学ライフセービングクラブ</t>
  </si>
  <si>
    <t>中央大学ライフセービングクラブ</t>
  </si>
  <si>
    <t>中京大学ライフセービングクラブ</t>
  </si>
  <si>
    <t>筑波大学ライフセービングクラブ</t>
  </si>
  <si>
    <t>帝京大学ライフセービングクラブ</t>
  </si>
  <si>
    <t>TKSライフセービングクラブ</t>
  </si>
  <si>
    <t>電気通信大学ライフセービングクラブ</t>
  </si>
  <si>
    <t>東海大学静岡キャンパスライフセービングクラブ</t>
  </si>
  <si>
    <t>東海大学湘南校舎ライフセービングクラブ</t>
  </si>
  <si>
    <t>東京学芸大学ライフセービングクラブ</t>
  </si>
  <si>
    <t>東京女子体育大学ライフセービングクラブ</t>
  </si>
  <si>
    <t>東洋大学サーフライフセービングクラブ</t>
  </si>
  <si>
    <t>鳥取大学発ライフセービングクラブ</t>
  </si>
  <si>
    <t>とびうおライフセービングクラブ</t>
  </si>
  <si>
    <t>長崎県北ライフセービングクラブ</t>
  </si>
  <si>
    <t>名古屋工業大学ライフセービングクラブ</t>
  </si>
  <si>
    <t>新潟産業大学ライフセービングクラブ</t>
  </si>
  <si>
    <t>西伊豆・松崎ライフセービングクラブ</t>
  </si>
  <si>
    <t>西浜サーフライフセービングクラブ</t>
  </si>
  <si>
    <t>日本体育大学荏原高等学校ライフセービングクラブ</t>
  </si>
  <si>
    <t>日本体育大学ライフセービングクラブ</t>
  </si>
  <si>
    <t>日本女子体育大学ライフセービングクラブ</t>
  </si>
  <si>
    <t>日本女子大学ライフセービングクラブ</t>
  </si>
  <si>
    <t>日本大学サーフライフセービングクラブ</t>
  </si>
  <si>
    <t>日本福祉大学ライフセービングクラブ</t>
  </si>
  <si>
    <t>博多サーフライフセービングクラブ</t>
  </si>
  <si>
    <t>萩サーフライフセービングクラブ</t>
  </si>
  <si>
    <t>浜松ライフセービングクラブ</t>
  </si>
  <si>
    <t>常陸サーフライフセービングクラブ</t>
  </si>
  <si>
    <t>広島国際大学ライフセービングクラブ</t>
  </si>
  <si>
    <t>福井県立大学ライフセービングクラブ</t>
  </si>
  <si>
    <t>福岡大学ライフセービングクラブ</t>
  </si>
  <si>
    <t>福岡ライフセービングクラブ</t>
  </si>
  <si>
    <t>富土ライフセービングクラブ</t>
  </si>
  <si>
    <t>文教大学ライフセービングクラブ</t>
  </si>
  <si>
    <t>法政大学サーフライフセービングクラブ</t>
  </si>
  <si>
    <t>牧之原ライフセービングクラブ</t>
  </si>
  <si>
    <t>南伊豆ライフセービングクラブ</t>
  </si>
  <si>
    <t>武蔵丘短期大学ライフセービングクラブ</t>
  </si>
  <si>
    <t>武蔵野大学ライフセービングクラブ</t>
  </si>
  <si>
    <t>明治学院大学ライフセービングクラブ</t>
  </si>
  <si>
    <t>明治国際医療大学ライフセービングクラブ</t>
  </si>
  <si>
    <t>明治大学サーフライフセービングクラブ</t>
  </si>
  <si>
    <t>名城大学ライフセービングクラブ</t>
  </si>
  <si>
    <t>明星大学ライフセービングクラブ</t>
  </si>
  <si>
    <t>山形ライフセービングクラブ</t>
  </si>
  <si>
    <t>由比ガ浜サーフライフセービングクラブ</t>
  </si>
  <si>
    <t>吉母アクアライフセービングクラブ</t>
  </si>
  <si>
    <t>琉球ライフセービングクラブ</t>
  </si>
  <si>
    <t>立教大学ライフセービングクラブ</t>
  </si>
  <si>
    <t>流通経済大学ライフセービングクラブ</t>
  </si>
  <si>
    <t>早稲田大学ライフセービングクラブ</t>
  </si>
  <si>
    <t>☆表示される人数分のテクニカルオフィシャルのお名前を入力下さい。また、必ず右記フォームから登録下さい。</t>
  </si>
  <si>
    <t>https://forms.gle/6gxyoDJakJTkWB7P9</t>
  </si>
  <si>
    <t>※今大会でチーム選出するテクニカルオフィシャル以外の方の名前は入力しないで下さい。</t>
  </si>
  <si>
    <t>フレッシュ</t>
  </si>
  <si>
    <t>フレッシュ</t>
  </si>
  <si>
    <t>リバイバル</t>
  </si>
  <si>
    <t>リバイバル</t>
  </si>
  <si>
    <t>ICU</t>
  </si>
  <si>
    <t>青山学院大学LSC</t>
  </si>
  <si>
    <t>茨城大学SLSC</t>
  </si>
  <si>
    <t>いわきSLSC</t>
  </si>
  <si>
    <t>大阪体育大学LSC</t>
  </si>
  <si>
    <t>鹿児島国際大学LSC</t>
  </si>
  <si>
    <t>神奈川大学LSC</t>
  </si>
  <si>
    <t>九州産業大学LSC</t>
  </si>
  <si>
    <t>京都LS</t>
  </si>
  <si>
    <t>杏林大学LSC</t>
  </si>
  <si>
    <t>慶應義塾大学LSC</t>
  </si>
  <si>
    <t>國學院大學LSC</t>
  </si>
  <si>
    <t>国際武道大学LSC</t>
  </si>
  <si>
    <t>国士舘大学LSC</t>
  </si>
  <si>
    <t>実践女子大学LSC</t>
  </si>
  <si>
    <t>順天堂大学LSC</t>
  </si>
  <si>
    <t>成蹊大学LSC</t>
  </si>
  <si>
    <t>成城大学LSC</t>
  </si>
  <si>
    <t>専修大学SLSC</t>
  </si>
  <si>
    <t>拓殖大学LSC</t>
  </si>
  <si>
    <t>玉川大学LSC</t>
  </si>
  <si>
    <t>千葉科学大学LSC</t>
  </si>
  <si>
    <t>中央大学LSC</t>
  </si>
  <si>
    <t>中京大学LSC</t>
  </si>
  <si>
    <t>筑波大学LSC</t>
  </si>
  <si>
    <t>帝京大学LSC</t>
  </si>
  <si>
    <t>TKS</t>
  </si>
  <si>
    <t>東海大学湘南校舎LSC</t>
  </si>
  <si>
    <t>東京女子体育大学LSC</t>
  </si>
  <si>
    <t>東洋大学SLSC</t>
  </si>
  <si>
    <t>鳥取大学発LSC</t>
  </si>
  <si>
    <t>とびうお</t>
  </si>
  <si>
    <t>新潟産業大学LSC</t>
  </si>
  <si>
    <t>日本体育大学LSC</t>
  </si>
  <si>
    <t>日本女子体育大学LSC</t>
  </si>
  <si>
    <t>日本大学SLSC</t>
  </si>
  <si>
    <t>日本福祉大学LSC</t>
  </si>
  <si>
    <t>広島国際大学LSC</t>
  </si>
  <si>
    <t>福井県立大学LSC</t>
  </si>
  <si>
    <t>福岡大学LSC</t>
  </si>
  <si>
    <t>文教大学LSC</t>
  </si>
  <si>
    <t>法政大学SLSC</t>
  </si>
  <si>
    <t>武蔵丘短期大学LSC</t>
  </si>
  <si>
    <t>明治大学SLSC</t>
  </si>
  <si>
    <t>明星大学LSC</t>
  </si>
  <si>
    <t>流通経済大学LSC</t>
  </si>
  <si>
    <t>早稲田大学LSC</t>
  </si>
  <si>
    <t>天橋立LSC</t>
  </si>
  <si>
    <t>愛知淑徳大学LSC</t>
  </si>
  <si>
    <t>淡路島LSC</t>
  </si>
  <si>
    <t>磯子小学校</t>
  </si>
  <si>
    <t>大分市LSC</t>
  </si>
  <si>
    <t>鎌倉女子大学LSC</t>
  </si>
  <si>
    <t>共栄大学LSC</t>
  </si>
  <si>
    <t>熊本LSC</t>
  </si>
  <si>
    <t>十文字中学・高等学校LSC</t>
  </si>
  <si>
    <t>上智大学LSC</t>
  </si>
  <si>
    <t>湘南学園</t>
  </si>
  <si>
    <t>仙台大学LSC</t>
  </si>
  <si>
    <t>電気通信大学LSC</t>
  </si>
  <si>
    <t>東海大学静岡ｷｬﾝﾊﾟｽLSC</t>
  </si>
  <si>
    <t>東京学芸大学LSC</t>
  </si>
  <si>
    <t>長崎県北LSC</t>
  </si>
  <si>
    <t>名古屋工業大学LSC</t>
  </si>
  <si>
    <t>日本女子大学LSC</t>
  </si>
  <si>
    <t>博多SLSC</t>
  </si>
  <si>
    <t>常陸SLSC</t>
  </si>
  <si>
    <t>牧之原LSC</t>
  </si>
  <si>
    <t>南伊豆LSC</t>
  </si>
  <si>
    <t>武蔵野大学LSC</t>
  </si>
  <si>
    <t>明治学院大学LSC</t>
  </si>
  <si>
    <t>明治国際医療大学LSC</t>
  </si>
  <si>
    <t>名城大学LSC</t>
  </si>
  <si>
    <t>由比ガ浜SLSC</t>
  </si>
  <si>
    <t>立教大学LSC</t>
  </si>
  <si>
    <t>［チーム種目］のみに出場する競技者も、エントリーフォーム「様式B」（※このシートです）に競技者情報を入力し、参加費を支払うこと</t>
  </si>
  <si>
    <t>※［チーム種目］のみに出場する競技者も、エントリーフォーム「様式B-1又はB-2」に
競技者情報を入力し、参加費を支払うこと</t>
  </si>
  <si>
    <t>合計</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</si>
</sst>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mmm\-yyyy"/>
    <numFmt numFmtId="178" formatCode="@&quot;人&quot;"/>
    <numFmt numFmtId="179" formatCode="#&quot;人以上&quot;"/>
    <numFmt numFmtId="180" formatCode="#&quot;:&quot;"/>
    <numFmt numFmtId="181" formatCode="@&quot;:&quot;"/>
    <numFmt numFmtId="182" formatCode="0_ "/>
    <numFmt numFmtId="183" formatCode="[$]ggge&quot;年&quot;m&quot;月&quot;d&quot;日&quot;;@"/>
    <numFmt numFmtId="184" formatCode="[$-411]gge&quot;年&quot;m&quot;月&quot;d&quot;日&quot;;@"/>
    <numFmt numFmtId="185" formatCode="[$]gge&quot;年&quot;m&quot;月&quot;d&quot;日&quot;;@"/>
    <numFmt numFmtId="186" formatCode="[$]ggge&quot;年&quot;m&quot;月&quot;d&quot;日&quot;;@"/>
    <numFmt numFmtId="187" formatCode="[$]gge&quot;年&quot;m&quot;月&quot;d&quot;日&quot;;@"/>
  </numFmts>
  <fonts count="114">
    <font>
      <sz val="11"/>
      <color theme="1"/>
      <name val="Calibri"/>
      <family val="3"/>
    </font>
    <font>
      <sz val="11"/>
      <color indexed="8"/>
      <name val="ＭＳ Ｐゴシック"/>
      <family val="3"/>
    </font>
    <font>
      <sz val="6"/>
      <name val="ＭＳ Ｐゴシック"/>
      <family val="3"/>
    </font>
    <font>
      <sz val="12"/>
      <name val="ＭＳ ゴシック"/>
      <family val="3"/>
    </font>
    <font>
      <sz val="6"/>
      <name val="Osaka"/>
      <family val="3"/>
    </font>
    <font>
      <b/>
      <sz val="12"/>
      <name val="ＭＳ ゴシック"/>
      <family val="3"/>
    </font>
    <font>
      <sz val="10"/>
      <name val="ＭＳ ゴシック"/>
      <family val="3"/>
    </font>
    <font>
      <sz val="14"/>
      <name val="ＭＳ ゴシック"/>
      <family val="3"/>
    </font>
    <font>
      <sz val="12"/>
      <color indexed="9"/>
      <name val="ＭＳ ゴシック"/>
      <family val="3"/>
    </font>
    <font>
      <b/>
      <sz val="14"/>
      <color indexed="9"/>
      <name val="ＭＳ ゴシック"/>
      <family val="3"/>
    </font>
    <font>
      <sz val="10"/>
      <color indexed="8"/>
      <name val="ＭＳ ゴシック"/>
      <family val="3"/>
    </font>
    <font>
      <sz val="10"/>
      <color indexed="10"/>
      <name val="ＭＳ ゴシック"/>
      <family val="3"/>
    </font>
    <font>
      <sz val="11"/>
      <color indexed="8"/>
      <name val="ＭＳ ゴシック"/>
      <family val="3"/>
    </font>
    <font>
      <b/>
      <sz val="12"/>
      <color indexed="10"/>
      <name val="ＭＳ ゴシック"/>
      <family val="3"/>
    </font>
    <font>
      <sz val="12"/>
      <color indexed="8"/>
      <name val="ＭＳ ゴシック"/>
      <family val="3"/>
    </font>
    <font>
      <b/>
      <sz val="11"/>
      <color indexed="12"/>
      <name val="ＭＳ ゴシック"/>
      <family val="3"/>
    </font>
    <font>
      <sz val="24"/>
      <color indexed="8"/>
      <name val="ＭＳ ゴシック"/>
      <family val="3"/>
    </font>
    <font>
      <sz val="9"/>
      <color indexed="8"/>
      <name val="ＭＳ ゴシック"/>
      <family val="3"/>
    </font>
    <font>
      <sz val="18"/>
      <color indexed="10"/>
      <name val="ＭＳ ゴシック"/>
      <family val="3"/>
    </font>
    <font>
      <sz val="18"/>
      <color indexed="8"/>
      <name val="ＭＳ ゴシック"/>
      <family val="3"/>
    </font>
    <font>
      <b/>
      <sz val="10"/>
      <name val="ＭＳ ゴシック"/>
      <family val="3"/>
    </font>
    <font>
      <sz val="10"/>
      <color indexed="12"/>
      <name val="ＭＳ ゴシック"/>
      <family val="3"/>
    </font>
    <font>
      <sz val="20"/>
      <color indexed="8"/>
      <name val="ＭＳ ゴシック"/>
      <family val="3"/>
    </font>
    <font>
      <sz val="9"/>
      <name val="ＭＳ ゴシック"/>
      <family val="3"/>
    </font>
    <font>
      <sz val="11"/>
      <name val="ＭＳ ゴシック"/>
      <family val="3"/>
    </font>
    <font>
      <sz val="24"/>
      <name val="ＭＳ ゴシック"/>
      <family val="3"/>
    </font>
    <font>
      <sz val="14"/>
      <color indexed="8"/>
      <name val="ＭＳ ゴシック"/>
      <family val="3"/>
    </font>
    <font>
      <b/>
      <sz val="11"/>
      <name val="ＭＳ ゴシック"/>
      <family val="3"/>
    </font>
    <font>
      <b/>
      <sz val="9"/>
      <name val="ＭＳ ゴシック"/>
      <family val="3"/>
    </font>
    <font>
      <b/>
      <sz val="12"/>
      <color indexed="8"/>
      <name val="ＭＳ ゴシック"/>
      <family val="3"/>
    </font>
    <font>
      <b/>
      <sz val="10"/>
      <color indexed="8"/>
      <name val="ＭＳ ゴシック"/>
      <family val="3"/>
    </font>
    <font>
      <b/>
      <sz val="16"/>
      <color indexed="10"/>
      <name val="ＭＳ ゴシック"/>
      <family val="3"/>
    </font>
    <font>
      <sz val="10"/>
      <color indexed="8"/>
      <name val="Arial"/>
      <family val="2"/>
    </font>
    <font>
      <sz val="12"/>
      <name val="Osaka"/>
      <family val="3"/>
    </font>
    <font>
      <sz val="12"/>
      <color indexed="12"/>
      <name val="ＭＳ ゴシック"/>
      <family val="3"/>
    </font>
    <font>
      <sz val="9"/>
      <color indexed="10"/>
      <name val="ＭＳ ゴシック"/>
      <family val="3"/>
    </font>
    <font>
      <b/>
      <sz val="11"/>
      <color indexed="10"/>
      <name val="ＭＳ ゴシック"/>
      <family val="3"/>
    </font>
    <font>
      <sz val="11"/>
      <color indexed="10"/>
      <name val="ＭＳ ゴシック"/>
      <family val="3"/>
    </font>
    <font>
      <sz val="11"/>
      <color indexed="12"/>
      <name val="ＭＳ ゴシック"/>
      <family val="3"/>
    </font>
    <font>
      <b/>
      <sz val="10"/>
      <color indexed="10"/>
      <name val="ＭＳ ゴシック"/>
      <family val="3"/>
    </font>
    <font>
      <sz val="12"/>
      <color indexed="10"/>
      <name val="ＭＳ ゴシック"/>
      <family val="3"/>
    </font>
    <font>
      <sz val="12"/>
      <color indexed="56"/>
      <name val="ＭＳ ゴシック"/>
      <family val="3"/>
    </font>
    <font>
      <b/>
      <sz val="12"/>
      <color indexed="56"/>
      <name val="ＭＳ ゴシック"/>
      <family val="3"/>
    </font>
    <font>
      <sz val="12"/>
      <color indexed="25"/>
      <name val="ＭＳ ゴシック"/>
      <family val="3"/>
    </font>
    <font>
      <b/>
      <sz val="12"/>
      <color indexed="25"/>
      <name val="ＭＳ ゴシック"/>
      <family val="3"/>
    </font>
    <font>
      <sz val="14"/>
      <color indexed="10"/>
      <name val="ＭＳ ゴシック"/>
      <family val="3"/>
    </font>
    <font>
      <b/>
      <sz val="14"/>
      <color indexed="10"/>
      <name val="ＭＳ ゴシック"/>
      <family val="3"/>
    </font>
    <font>
      <u val="single"/>
      <sz val="12"/>
      <color indexed="12"/>
      <name val="ＭＳ ゴシック"/>
      <family val="3"/>
    </font>
    <font>
      <b/>
      <sz val="11"/>
      <color indexed="8"/>
      <name val="ＭＳ ゴシック"/>
      <family val="3"/>
    </font>
    <font>
      <sz val="8"/>
      <name val="ＭＳ ゴシック"/>
      <family val="3"/>
    </font>
    <font>
      <b/>
      <sz val="8"/>
      <name val="ＭＳ ゴシック"/>
      <family val="3"/>
    </font>
    <font>
      <sz val="6"/>
      <color indexed="8"/>
      <name val="ＭＳ ゴシック"/>
      <family val="3"/>
    </font>
    <font>
      <sz val="9"/>
      <color indexed="56"/>
      <name val="ＭＳ ゴシック"/>
      <family val="3"/>
    </font>
    <font>
      <sz val="10"/>
      <color indexed="25"/>
      <name val="ＭＳ ゴシック"/>
      <family val="3"/>
    </font>
    <font>
      <sz val="22"/>
      <color indexed="8"/>
      <name val="ＭＳ ゴシック"/>
      <family val="3"/>
    </font>
    <font>
      <sz val="7"/>
      <name val="ＭＳ ゴシック"/>
      <family val="3"/>
    </font>
    <font>
      <sz val="6"/>
      <name val="ＭＳ ゴシック"/>
      <family val="3"/>
    </font>
    <font>
      <sz val="16"/>
      <color indexed="8"/>
      <name val="ＭＳ ゴシック"/>
      <family val="3"/>
    </font>
    <font>
      <b/>
      <sz val="13"/>
      <color indexed="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30"/>
      <name val="ＭＳ ゴシック"/>
      <family val="3"/>
    </font>
    <font>
      <sz val="9"/>
      <color indexed="12"/>
      <name val="ＭＳ ゴシック"/>
      <family val="3"/>
    </font>
    <font>
      <sz val="8"/>
      <color indexed="8"/>
      <name val="ＭＳ Ｐゴシック"/>
      <family val="3"/>
    </font>
    <font>
      <sz val="6"/>
      <color indexed="8"/>
      <name val="ＭＳ Ｐゴシック"/>
      <family val="3"/>
    </font>
    <font>
      <sz val="8"/>
      <color indexed="10"/>
      <name val="ＭＳ ゴシック"/>
      <family val="3"/>
    </font>
    <font>
      <b/>
      <u val="single"/>
      <sz val="11"/>
      <color indexed="10"/>
      <name val="ＭＳ ゴシック"/>
      <family val="3"/>
    </font>
    <font>
      <u val="single"/>
      <sz val="16"/>
      <color indexed="12"/>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1"/>
      <color rgb="FFFF0000"/>
      <name val="ＭＳ ゴシック"/>
      <family val="3"/>
    </font>
    <font>
      <sz val="11"/>
      <color rgb="FFFF0000"/>
      <name val="ＭＳ ゴシック"/>
      <family val="3"/>
    </font>
    <font>
      <b/>
      <sz val="12"/>
      <color rgb="FFFF0000"/>
      <name val="ＭＳ ゴシック"/>
      <family val="3"/>
    </font>
    <font>
      <sz val="11"/>
      <color rgb="FF0070C0"/>
      <name val="ＭＳ ゴシック"/>
      <family val="3"/>
    </font>
    <font>
      <sz val="9"/>
      <color rgb="FF0000FF"/>
      <name val="ＭＳ ゴシック"/>
      <family val="3"/>
    </font>
    <font>
      <sz val="12"/>
      <color rgb="FF0000FF"/>
      <name val="ＭＳ ゴシック"/>
      <family val="3"/>
    </font>
    <font>
      <u val="single"/>
      <sz val="16"/>
      <color theme="10"/>
      <name val="ＭＳ Ｐゴシック"/>
      <family val="3"/>
    </font>
    <font>
      <sz val="6"/>
      <color theme="1"/>
      <name val="Calibri"/>
      <family val="3"/>
    </font>
    <font>
      <b/>
      <u val="single"/>
      <sz val="11"/>
      <color rgb="FFFF0000"/>
      <name val="ＭＳ ゴシック"/>
      <family val="3"/>
    </font>
    <font>
      <sz val="8"/>
      <color rgb="FFFF0000"/>
      <name val="ＭＳ ゴシック"/>
      <family val="3"/>
    </font>
    <font>
      <sz val="8"/>
      <color theme="1"/>
      <name val="Calibri"/>
      <family val="3"/>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7"/>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15"/>
        <bgColor indexed="64"/>
      </patternFill>
    </fill>
    <fill>
      <patternFill patternType="solid">
        <fgColor indexed="45"/>
        <bgColor indexed="64"/>
      </patternFill>
    </fill>
    <fill>
      <patternFill patternType="solid">
        <fgColor indexed="27"/>
        <bgColor indexed="64"/>
      </patternFill>
    </fill>
    <fill>
      <patternFill patternType="solid">
        <fgColor indexed="55"/>
        <bgColor indexed="64"/>
      </patternFill>
    </fill>
    <fill>
      <patternFill patternType="solid">
        <fgColor rgb="FFFFCCFF"/>
        <bgColor indexed="64"/>
      </patternFill>
    </fill>
    <fill>
      <patternFill patternType="solid">
        <fgColor rgb="FFCCFF99"/>
        <bgColor indexed="64"/>
      </patternFill>
    </fill>
    <fill>
      <patternFill patternType="solid">
        <fgColor indexed="51"/>
        <bgColor indexed="64"/>
      </patternFill>
    </fill>
    <fill>
      <patternFill patternType="solid">
        <fgColor rgb="FFCCFFFF"/>
        <bgColor indexed="64"/>
      </patternFill>
    </fill>
    <fill>
      <patternFill patternType="solid">
        <fgColor rgb="FFFF99CC"/>
        <bgColor indexed="64"/>
      </patternFill>
    </fill>
    <fill>
      <patternFill patternType="solid">
        <fgColor theme="0" tint="-0.1499900072813034"/>
        <bgColor indexed="64"/>
      </patternFill>
    </fill>
    <fill>
      <patternFill patternType="solid">
        <fgColor rgb="FFFFFF00"/>
        <bgColor indexed="64"/>
      </patternFill>
    </fill>
    <fill>
      <patternFill patternType="solid">
        <fgColor indexed="8"/>
        <bgColor indexed="64"/>
      </patternFill>
    </fill>
    <fill>
      <patternFill patternType="solid">
        <fgColor indexed="8"/>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style="thin"/>
      <right style="dotted"/>
      <top style="thin"/>
      <bottom style="thin"/>
    </border>
    <border>
      <left style="dotted"/>
      <right style="thin"/>
      <top style="thin"/>
      <bottom style="thin"/>
    </border>
    <border>
      <left>
        <color indexed="63"/>
      </left>
      <right style="dotted"/>
      <top>
        <color indexed="63"/>
      </top>
      <bottom>
        <color indexed="63"/>
      </bottom>
    </border>
    <border>
      <left style="thin"/>
      <right>
        <color indexed="63"/>
      </right>
      <top style="thin"/>
      <bottom style="thin"/>
    </border>
    <border>
      <left style="medium"/>
      <right>
        <color indexed="63"/>
      </right>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medium"/>
      <bottom style="thin"/>
    </border>
    <border>
      <left style="dotted"/>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style="double"/>
      <top style="dotted"/>
      <bottom style="dotted"/>
    </border>
    <border>
      <left style="double"/>
      <right style="dotted"/>
      <top style="dotted"/>
      <bottom style="dotted"/>
    </border>
    <border>
      <left style="dotted"/>
      <right style="dotted"/>
      <top>
        <color indexed="63"/>
      </top>
      <bottom style="dotted"/>
    </border>
    <border>
      <left style="dotted"/>
      <right style="dotted"/>
      <top style="dotted"/>
      <bottom style="thin"/>
    </border>
    <border diagonalUp="1">
      <left style="thin"/>
      <right style="thin"/>
      <top style="thin"/>
      <bottom style="thin"/>
      <diagonal style="thin"/>
    </border>
    <border>
      <left>
        <color indexed="63"/>
      </left>
      <right style="dotted"/>
      <top style="dotted"/>
      <bottom style="thin"/>
    </border>
    <border>
      <left>
        <color indexed="63"/>
      </left>
      <right>
        <color indexed="63"/>
      </right>
      <top>
        <color indexed="63"/>
      </top>
      <bottom style="thin"/>
    </border>
    <border>
      <left>
        <color indexed="63"/>
      </left>
      <right>
        <color indexed="63"/>
      </right>
      <top>
        <color indexed="63"/>
      </top>
      <bottom style="dotted"/>
    </border>
    <border>
      <left style="thin"/>
      <right style="thin"/>
      <top>
        <color indexed="63"/>
      </top>
      <bottom style="thin"/>
    </border>
    <border>
      <left style="dotted"/>
      <right style="thin"/>
      <top>
        <color indexed="63"/>
      </top>
      <bottom>
        <color indexed="63"/>
      </bottom>
    </border>
    <border>
      <left style="dotted"/>
      <right style="thin"/>
      <top>
        <color indexed="63"/>
      </top>
      <bottom style="double"/>
    </border>
    <border>
      <left style="medium">
        <color rgb="FF0000FF"/>
      </left>
      <right>
        <color indexed="63"/>
      </right>
      <top style="medium">
        <color rgb="FF0000FF"/>
      </top>
      <bottom style="medium">
        <color rgb="FF0000FF"/>
      </bottom>
    </border>
    <border>
      <left>
        <color indexed="63"/>
      </left>
      <right>
        <color indexed="63"/>
      </right>
      <top style="medium">
        <color rgb="FF0000FF"/>
      </top>
      <bottom style="medium">
        <color rgb="FF0000FF"/>
      </bottom>
    </border>
    <border>
      <left>
        <color indexed="63"/>
      </left>
      <right style="medium">
        <color rgb="FF0000FF"/>
      </right>
      <top style="medium">
        <color rgb="FF0000FF"/>
      </top>
      <bottom style="medium">
        <color rgb="FF0000FF"/>
      </bottom>
    </border>
    <border>
      <left>
        <color indexed="63"/>
      </left>
      <right style="thin"/>
      <top>
        <color indexed="63"/>
      </top>
      <bottom>
        <color indexed="63"/>
      </bottom>
    </border>
    <border>
      <left>
        <color indexed="63"/>
      </left>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style="thin"/>
      <right>
        <color indexed="63"/>
      </right>
      <top style="thin"/>
      <bottom style="medium"/>
    </border>
    <border>
      <left>
        <color indexed="63"/>
      </left>
      <right style="dotted"/>
      <top style="thin"/>
      <bottom style="medium"/>
    </border>
    <border>
      <left style="dott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dotted"/>
      <top style="medium"/>
      <bottom style="thin"/>
    </border>
    <border>
      <left style="dotted"/>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style="dotted"/>
      <top style="thin"/>
      <bottom style="thin"/>
    </border>
    <border>
      <left style="medium"/>
      <right>
        <color indexed="63"/>
      </right>
      <top style="thin"/>
      <bottom style="medium"/>
    </border>
    <border>
      <left style="thin"/>
      <right>
        <color indexed="63"/>
      </right>
      <top style="medium"/>
      <bottom style="thin"/>
    </border>
    <border>
      <left style="dotted"/>
      <right>
        <color indexed="63"/>
      </right>
      <top style="medium"/>
      <bottom style="medium"/>
    </border>
    <border>
      <left>
        <color indexed="63"/>
      </left>
      <right style="dotted"/>
      <top style="medium"/>
      <bottom style="medium"/>
    </border>
    <border>
      <left>
        <color indexed="63"/>
      </left>
      <right>
        <color indexed="63"/>
      </right>
      <top style="double"/>
      <bottom>
        <color indexed="63"/>
      </bottom>
    </border>
    <border diagonalUp="1">
      <left style="medium"/>
      <right>
        <color indexed="63"/>
      </right>
      <top style="medium"/>
      <bottom style="medium"/>
      <diagonal style="thin"/>
    </border>
    <border diagonalUp="1">
      <left>
        <color indexed="63"/>
      </left>
      <right>
        <color indexed="63"/>
      </right>
      <top style="medium"/>
      <bottom style="medium"/>
      <diagonal style="thin"/>
    </border>
    <border diagonalUp="1">
      <left>
        <color indexed="63"/>
      </left>
      <right style="medium"/>
      <top style="medium"/>
      <bottom style="medium"/>
      <diagonal style="thin"/>
    </border>
    <border>
      <left>
        <color indexed="63"/>
      </left>
      <right style="thin"/>
      <top style="medium"/>
      <bottom style="medium"/>
    </border>
    <border>
      <left>
        <color indexed="63"/>
      </left>
      <right style="medium"/>
      <top>
        <color indexed="63"/>
      </top>
      <bottom>
        <color indexed="63"/>
      </bottom>
    </border>
    <border>
      <left style="dotted"/>
      <right>
        <color indexed="63"/>
      </right>
      <top style="dotted"/>
      <bottom style="double"/>
    </border>
    <border>
      <left>
        <color indexed="63"/>
      </left>
      <right style="dotted"/>
      <top style="dotted"/>
      <bottom style="double"/>
    </border>
    <border>
      <left style="thin"/>
      <right>
        <color indexed="63"/>
      </right>
      <top style="thin"/>
      <bottom style="double"/>
    </border>
    <border>
      <left>
        <color indexed="63"/>
      </left>
      <right style="thin"/>
      <top style="thin"/>
      <bottom style="double"/>
    </border>
    <border>
      <left>
        <color indexed="63"/>
      </left>
      <right style="thin"/>
      <top style="medium"/>
      <bottom style="thin"/>
    </border>
    <border>
      <left style="dotted"/>
      <right>
        <color indexed="63"/>
      </right>
      <top style="thin"/>
      <bottom style="thin"/>
    </border>
    <border>
      <left>
        <color indexed="63"/>
      </left>
      <right style="medium"/>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color indexed="8"/>
      </right>
      <top>
        <color indexed="63"/>
      </top>
      <bottom>
        <color indexed="63"/>
      </bottom>
    </border>
    <border>
      <left>
        <color indexed="63"/>
      </left>
      <right>
        <color indexed="63"/>
      </right>
      <top style="thin"/>
      <bottom style="double"/>
    </border>
    <border>
      <left>
        <color indexed="63"/>
      </left>
      <right style="double">
        <color indexed="10"/>
      </right>
      <top>
        <color indexed="63"/>
      </top>
      <bottom>
        <color indexed="63"/>
      </botto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dotted">
        <color indexed="8"/>
      </right>
      <top style="medium"/>
      <bottom style="thin">
        <color indexed="8"/>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hair">
        <color indexed="8"/>
      </left>
      <right>
        <color indexed="63"/>
      </right>
      <top>
        <color indexed="63"/>
      </top>
      <bottom>
        <color indexed="63"/>
      </bottom>
    </border>
    <border>
      <left style="dotted">
        <color indexed="8"/>
      </left>
      <right>
        <color indexed="63"/>
      </right>
      <top style="medium"/>
      <bottom style="thin">
        <color indexed="8"/>
      </bottom>
    </border>
    <border>
      <left>
        <color indexed="63"/>
      </left>
      <right style="medium"/>
      <top style="medium"/>
      <bottom style="thin">
        <color indexed="8"/>
      </bottom>
    </border>
    <border>
      <left style="dotted">
        <color indexed="8"/>
      </left>
      <right>
        <color indexed="63"/>
      </right>
      <top style="thin">
        <color indexed="8"/>
      </top>
      <bottom style="medium"/>
    </border>
    <border>
      <left>
        <color indexed="63"/>
      </left>
      <right>
        <color indexed="63"/>
      </right>
      <top style="thin">
        <color indexed="8"/>
      </top>
      <bottom style="medium"/>
    </border>
    <border>
      <left>
        <color indexed="63"/>
      </left>
      <right style="medium"/>
      <top style="thin">
        <color indexed="8"/>
      </top>
      <bottom style="mediu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medium"/>
      <right>
        <color indexed="63"/>
      </right>
      <top style="thin">
        <color indexed="8"/>
      </top>
      <bottom style="medium"/>
    </border>
    <border>
      <left>
        <color indexed="63"/>
      </left>
      <right style="dotted">
        <color indexed="8"/>
      </right>
      <top style="thin">
        <color indexed="8"/>
      </top>
      <bottom style="mediu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1" fillId="0" borderId="0" applyFont="0" applyFill="0" applyBorder="0" applyAlignment="0" applyProtection="0"/>
    <xf numFmtId="0" fontId="89" fillId="0" borderId="0" applyNumberFormat="0" applyFill="0" applyBorder="0" applyAlignment="0" applyProtection="0"/>
    <xf numFmtId="0" fontId="1" fillId="28" borderId="2" applyNumberFormat="0" applyFont="0" applyAlignment="0" applyProtection="0"/>
    <xf numFmtId="0" fontId="90" fillId="0" borderId="3" applyNumberFormat="0" applyFill="0" applyAlignment="0" applyProtection="0"/>
    <xf numFmtId="0" fontId="91" fillId="29" borderId="0" applyNumberFormat="0" applyBorder="0" applyAlignment="0" applyProtection="0"/>
    <xf numFmtId="0" fontId="92" fillId="30" borderId="4" applyNumberFormat="0" applyAlignment="0" applyProtection="0"/>
    <xf numFmtId="0" fontId="9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97" fillId="0" borderId="8" applyNumberFormat="0" applyFill="0" applyAlignment="0" applyProtection="0"/>
    <xf numFmtId="0" fontId="98" fillId="30" borderId="9" applyNumberFormat="0" applyAlignment="0" applyProtection="0"/>
    <xf numFmtId="0" fontId="9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100" fillId="31" borderId="4" applyNumberFormat="0" applyAlignment="0" applyProtection="0"/>
    <xf numFmtId="0" fontId="33" fillId="0" borderId="0">
      <alignment/>
      <protection/>
    </xf>
    <xf numFmtId="0" fontId="101" fillId="0" borderId="0" applyNumberFormat="0" applyFill="0" applyBorder="0" applyAlignment="0" applyProtection="0"/>
    <xf numFmtId="0" fontId="102" fillId="32" borderId="0" applyNumberFormat="0" applyBorder="0" applyAlignment="0" applyProtection="0"/>
  </cellStyleXfs>
  <cellXfs count="536">
    <xf numFmtId="0" fontId="0" fillId="0" borderId="0" xfId="0" applyFont="1" applyAlignment="1">
      <alignment vertical="center"/>
    </xf>
    <xf numFmtId="0" fontId="12" fillId="0" borderId="0" xfId="0" applyFont="1" applyAlignment="1">
      <alignment vertical="center"/>
    </xf>
    <xf numFmtId="0" fontId="15" fillId="0" borderId="0" xfId="0" applyFont="1" applyAlignment="1">
      <alignment horizontal="center" vertical="center"/>
    </xf>
    <xf numFmtId="0" fontId="12" fillId="0" borderId="0" xfId="0" applyFont="1" applyAlignment="1">
      <alignment vertical="center"/>
    </xf>
    <xf numFmtId="0" fontId="10" fillId="0" borderId="0" xfId="0" applyFont="1" applyAlignment="1" applyProtection="1">
      <alignment vertical="center"/>
      <protection/>
    </xf>
    <xf numFmtId="0" fontId="10" fillId="0" borderId="0" xfId="0" applyFont="1" applyBorder="1" applyAlignment="1" applyProtection="1">
      <alignment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14" fontId="10"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11" fillId="0" borderId="0" xfId="0" applyFont="1" applyBorder="1" applyAlignment="1" applyProtection="1">
      <alignment vertical="center"/>
      <protection/>
    </xf>
    <xf numFmtId="0" fontId="13" fillId="0" borderId="0" xfId="0" applyFont="1" applyAlignment="1" applyProtection="1">
      <alignment vertical="center"/>
      <protection/>
    </xf>
    <xf numFmtId="0" fontId="11" fillId="0" borderId="0" xfId="0" applyFont="1" applyFill="1" applyAlignment="1" applyProtection="1">
      <alignment vertical="center"/>
      <protection/>
    </xf>
    <xf numFmtId="0" fontId="11" fillId="0" borderId="0" xfId="0" applyFont="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5" fillId="0" borderId="0" xfId="0" applyFont="1" applyBorder="1" applyAlignment="1" applyProtection="1">
      <alignment vertical="center"/>
      <protection/>
    </xf>
    <xf numFmtId="0" fontId="20"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6" fillId="0" borderId="0" xfId="0" applyFont="1" applyAlignment="1" applyProtection="1">
      <alignment horizontal="center" vertical="center"/>
      <protection/>
    </xf>
    <xf numFmtId="0" fontId="21" fillId="0" borderId="0" xfId="0" applyFont="1" applyFill="1" applyBorder="1" applyAlignment="1" applyProtection="1">
      <alignment vertical="center"/>
      <protection/>
    </xf>
    <xf numFmtId="0" fontId="6" fillId="0" borderId="0" xfId="0" applyFont="1" applyBorder="1" applyAlignment="1" applyProtection="1">
      <alignment horizontal="center" vertical="center"/>
      <protection/>
    </xf>
    <xf numFmtId="0" fontId="6" fillId="0" borderId="0" xfId="0" applyFont="1" applyFill="1" applyBorder="1" applyAlignment="1" applyProtection="1">
      <alignment vertical="center"/>
      <protection/>
    </xf>
    <xf numFmtId="176" fontId="12" fillId="33" borderId="11" xfId="0" applyNumberFormat="1" applyFont="1" applyFill="1" applyBorder="1" applyAlignment="1" applyProtection="1">
      <alignment horizontal="center" vertical="center" shrinkToFit="1"/>
      <protection locked="0"/>
    </xf>
    <xf numFmtId="0" fontId="12" fillId="33" borderId="11" xfId="0" applyFont="1" applyFill="1" applyBorder="1" applyAlignment="1" applyProtection="1">
      <alignment horizontal="center" vertical="center" shrinkToFit="1"/>
      <protection/>
    </xf>
    <xf numFmtId="5" fontId="6" fillId="0" borderId="0" xfId="0" applyNumberFormat="1" applyFont="1" applyBorder="1" applyAlignment="1" applyProtection="1">
      <alignment vertical="center"/>
      <protection/>
    </xf>
    <xf numFmtId="0" fontId="34" fillId="0" borderId="0" xfId="0" applyFont="1" applyAlignment="1" applyProtection="1">
      <alignment vertical="center"/>
      <protection/>
    </xf>
    <xf numFmtId="0" fontId="34" fillId="0" borderId="0" xfId="0" applyFont="1" applyBorder="1" applyAlignment="1" applyProtection="1">
      <alignment vertical="center"/>
      <protection/>
    </xf>
    <xf numFmtId="0" fontId="13" fillId="0" borderId="0" xfId="0" applyFont="1" applyAlignment="1" applyProtection="1">
      <alignment vertical="center"/>
      <protection/>
    </xf>
    <xf numFmtId="0" fontId="12" fillId="33" borderId="11" xfId="0" applyFont="1" applyFill="1" applyBorder="1" applyAlignment="1" applyProtection="1">
      <alignment vertical="center"/>
      <protection/>
    </xf>
    <xf numFmtId="0" fontId="24" fillId="33" borderId="11" xfId="0" applyFont="1" applyFill="1" applyBorder="1" applyAlignment="1" applyProtection="1">
      <alignment horizontal="center" vertical="center" shrinkToFit="1"/>
      <protection locked="0"/>
    </xf>
    <xf numFmtId="14" fontId="14" fillId="0" borderId="0" xfId="0" applyNumberFormat="1" applyFont="1" applyBorder="1" applyAlignment="1" applyProtection="1">
      <alignment vertical="center"/>
      <protection/>
    </xf>
    <xf numFmtId="49" fontId="12" fillId="0" borderId="0" xfId="0" applyNumberFormat="1" applyFont="1" applyAlignment="1">
      <alignment vertical="center"/>
    </xf>
    <xf numFmtId="6" fontId="12" fillId="0" borderId="0" xfId="0" applyNumberFormat="1" applyFont="1" applyAlignment="1">
      <alignment vertical="center"/>
    </xf>
    <xf numFmtId="0" fontId="12" fillId="0" borderId="0" xfId="0" applyNumberFormat="1" applyFont="1" applyAlignment="1">
      <alignmen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17" fillId="36" borderId="0" xfId="0" applyFont="1" applyFill="1" applyAlignment="1">
      <alignment horizontal="center" vertical="center"/>
    </xf>
    <xf numFmtId="0" fontId="17" fillId="37" borderId="0" xfId="0" applyFont="1" applyFill="1" applyAlignment="1">
      <alignment horizontal="center" vertical="center"/>
    </xf>
    <xf numFmtId="0" fontId="17" fillId="38" borderId="0" xfId="0" applyFont="1" applyFill="1" applyAlignment="1">
      <alignment vertical="center"/>
    </xf>
    <xf numFmtId="0" fontId="35" fillId="0" borderId="0" xfId="0" applyFont="1" applyFill="1" applyAlignment="1">
      <alignment horizontal="center" vertical="center" wrapText="1"/>
    </xf>
    <xf numFmtId="0" fontId="12" fillId="33" borderId="12" xfId="0" applyFont="1" applyFill="1" applyBorder="1" applyAlignment="1" applyProtection="1">
      <alignment vertical="center" shrinkToFit="1"/>
      <protection locked="0"/>
    </xf>
    <xf numFmtId="0" fontId="12" fillId="33" borderId="13" xfId="0" applyFont="1" applyFill="1" applyBorder="1" applyAlignment="1" applyProtection="1">
      <alignment vertical="center" shrinkToFit="1"/>
      <protection locked="0"/>
    </xf>
    <xf numFmtId="0" fontId="8" fillId="0" borderId="0" xfId="0" applyFont="1" applyFill="1" applyAlignment="1" applyProtection="1">
      <alignment vertical="center"/>
      <protection/>
    </xf>
    <xf numFmtId="0" fontId="14" fillId="0" borderId="0" xfId="0" applyFont="1" applyAlignment="1" applyProtection="1">
      <alignment vertical="center"/>
      <protection/>
    </xf>
    <xf numFmtId="0" fontId="14" fillId="0" borderId="0" xfId="0" applyFont="1" applyBorder="1" applyAlignment="1" applyProtection="1">
      <alignment vertical="center" shrinkToFit="1"/>
      <protection/>
    </xf>
    <xf numFmtId="0" fontId="14" fillId="0" borderId="0" xfId="0" applyFont="1" applyAlignment="1" applyProtection="1">
      <alignment vertical="center"/>
      <protection/>
    </xf>
    <xf numFmtId="0" fontId="22" fillId="0" borderId="0" xfId="0" applyFont="1" applyBorder="1" applyAlignment="1" applyProtection="1">
      <alignment horizontal="center" vertical="center" shrinkToFit="1"/>
      <protection/>
    </xf>
    <xf numFmtId="0" fontId="14" fillId="0" borderId="0" xfId="0" applyFont="1" applyBorder="1" applyAlignment="1" applyProtection="1">
      <alignment horizontal="left" vertical="center"/>
      <protection/>
    </xf>
    <xf numFmtId="0" fontId="8" fillId="0" borderId="0" xfId="0" applyFont="1" applyFill="1" applyAlignment="1" applyProtection="1">
      <alignment horizontal="center" vertical="center"/>
      <protection/>
    </xf>
    <xf numFmtId="0" fontId="14" fillId="0" borderId="0" xfId="0" applyFont="1" applyAlignment="1" applyProtection="1">
      <alignment/>
      <protection/>
    </xf>
    <xf numFmtId="0" fontId="3" fillId="0" borderId="0" xfId="0" applyFont="1" applyFill="1" applyAlignment="1" applyProtection="1">
      <alignment horizontal="left" vertical="center"/>
      <protection/>
    </xf>
    <xf numFmtId="0" fontId="0" fillId="0" borderId="0" xfId="0" applyAlignment="1" applyProtection="1">
      <alignment vertical="center"/>
      <protection/>
    </xf>
    <xf numFmtId="0" fontId="17" fillId="0" borderId="11" xfId="0" applyFont="1" applyFill="1" applyBorder="1" applyAlignment="1" applyProtection="1">
      <alignment horizontal="center" vertical="center" wrapText="1"/>
      <protection/>
    </xf>
    <xf numFmtId="0" fontId="17" fillId="39" borderId="12" xfId="0" applyFont="1" applyFill="1" applyBorder="1" applyAlignment="1" applyProtection="1">
      <alignment vertical="center"/>
      <protection/>
    </xf>
    <xf numFmtId="0" fontId="17" fillId="39" borderId="13" xfId="0" applyFont="1" applyFill="1" applyBorder="1" applyAlignment="1" applyProtection="1">
      <alignment vertical="center"/>
      <protection/>
    </xf>
    <xf numFmtId="0" fontId="17" fillId="39" borderId="12" xfId="0" applyFont="1" applyFill="1" applyBorder="1" applyAlignment="1" applyProtection="1">
      <alignment vertical="center" wrapText="1"/>
      <protection/>
    </xf>
    <xf numFmtId="0" fontId="17" fillId="39" borderId="13" xfId="0" applyFont="1" applyFill="1" applyBorder="1" applyAlignment="1" applyProtection="1">
      <alignment vertical="center" wrapText="1"/>
      <protection/>
    </xf>
    <xf numFmtId="0" fontId="17" fillId="39" borderId="11" xfId="0" applyFont="1" applyFill="1" applyBorder="1" applyAlignment="1" applyProtection="1">
      <alignment horizontal="center" vertical="center" wrapText="1"/>
      <protection/>
    </xf>
    <xf numFmtId="0" fontId="23" fillId="39" borderId="11" xfId="0" applyFont="1" applyFill="1" applyBorder="1" applyAlignment="1" applyProtection="1">
      <alignment horizontal="center" vertical="center" wrapText="1"/>
      <protection/>
    </xf>
    <xf numFmtId="0" fontId="17" fillId="0" borderId="11" xfId="0" applyFont="1" applyFill="1" applyBorder="1" applyAlignment="1" applyProtection="1">
      <alignment horizontal="center" vertical="center"/>
      <protection/>
    </xf>
    <xf numFmtId="0" fontId="12" fillId="0" borderId="0" xfId="0" applyFont="1" applyAlignment="1" applyProtection="1">
      <alignment vertical="center"/>
      <protection/>
    </xf>
    <xf numFmtId="49" fontId="12" fillId="33" borderId="11" xfId="0" applyNumberFormat="1" applyFont="1" applyFill="1" applyBorder="1" applyAlignment="1" applyProtection="1">
      <alignment horizontal="center" vertical="center" shrinkToFit="1"/>
      <protection/>
    </xf>
    <xf numFmtId="0" fontId="12" fillId="33" borderId="11"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shrinkToFit="1"/>
      <protection/>
    </xf>
    <xf numFmtId="0" fontId="14" fillId="0" borderId="0" xfId="0" applyFont="1" applyBorder="1" applyAlignment="1" applyProtection="1">
      <alignment/>
      <protection/>
    </xf>
    <xf numFmtId="0" fontId="17" fillId="40" borderId="12" xfId="0" applyFont="1" applyFill="1" applyBorder="1" applyAlignment="1" applyProtection="1">
      <alignment vertical="center"/>
      <protection/>
    </xf>
    <xf numFmtId="0" fontId="17" fillId="40" borderId="13" xfId="0" applyFont="1" applyFill="1" applyBorder="1" applyAlignment="1" applyProtection="1">
      <alignment vertical="center"/>
      <protection/>
    </xf>
    <xf numFmtId="0" fontId="17" fillId="40" borderId="12" xfId="0" applyFont="1" applyFill="1" applyBorder="1" applyAlignment="1" applyProtection="1">
      <alignment vertical="center" wrapText="1"/>
      <protection/>
    </xf>
    <xf numFmtId="0" fontId="17" fillId="40" borderId="13" xfId="0" applyFont="1" applyFill="1" applyBorder="1" applyAlignment="1" applyProtection="1">
      <alignment vertical="center" wrapText="1"/>
      <protection/>
    </xf>
    <xf numFmtId="0" fontId="17" fillId="40" borderId="11" xfId="0" applyFont="1" applyFill="1" applyBorder="1" applyAlignment="1" applyProtection="1">
      <alignment horizontal="center" vertical="center" wrapText="1"/>
      <protection/>
    </xf>
    <xf numFmtId="0" fontId="23" fillId="40" borderId="11" xfId="0" applyFont="1" applyFill="1" applyBorder="1" applyAlignment="1" applyProtection="1">
      <alignment horizontal="center" vertical="center" wrapText="1"/>
      <protection/>
    </xf>
    <xf numFmtId="0" fontId="15" fillId="0" borderId="0" xfId="0" applyFont="1" applyAlignment="1" applyProtection="1">
      <alignment horizontal="center" vertical="center"/>
      <protection/>
    </xf>
    <xf numFmtId="0" fontId="6" fillId="0" borderId="0" xfId="0" applyFont="1" applyAlignment="1" applyProtection="1" quotePrefix="1">
      <alignment horizontal="right" vertical="center" wrapText="1"/>
      <protection/>
    </xf>
    <xf numFmtId="0" fontId="12" fillId="0" borderId="0" xfId="0" applyFont="1" applyAlignment="1" applyProtection="1">
      <alignment vertical="center"/>
      <protection/>
    </xf>
    <xf numFmtId="0" fontId="36" fillId="0" borderId="0" xfId="0" applyFont="1" applyAlignment="1" applyProtection="1">
      <alignment horizontal="center" vertical="center"/>
      <protection/>
    </xf>
    <xf numFmtId="0" fontId="27" fillId="0" borderId="0" xfId="0" applyFont="1" applyAlignment="1" applyProtection="1">
      <alignment horizontal="center" vertical="center"/>
      <protection/>
    </xf>
    <xf numFmtId="0" fontId="28" fillId="0" borderId="0" xfId="0" applyFont="1" applyBorder="1" applyAlignment="1" applyProtection="1">
      <alignment vertical="center"/>
      <protection/>
    </xf>
    <xf numFmtId="0" fontId="17" fillId="0" borderId="0" xfId="0" applyFont="1" applyAlignment="1" applyProtection="1">
      <alignment vertical="center"/>
      <protection/>
    </xf>
    <xf numFmtId="0" fontId="12" fillId="0" borderId="0" xfId="0" applyFont="1" applyFill="1" applyAlignment="1">
      <alignment vertical="center"/>
    </xf>
    <xf numFmtId="0" fontId="35" fillId="34" borderId="0" xfId="0" applyFont="1" applyFill="1" applyAlignment="1">
      <alignment horizontal="center" vertical="center"/>
    </xf>
    <xf numFmtId="0" fontId="24" fillId="0" borderId="0" xfId="0" applyFont="1" applyAlignment="1">
      <alignment vertical="center"/>
    </xf>
    <xf numFmtId="0" fontId="24" fillId="0" borderId="0" xfId="0" applyFont="1" applyAlignment="1">
      <alignment horizontal="center" vertical="center"/>
    </xf>
    <xf numFmtId="0" fontId="24" fillId="0" borderId="11" xfId="0" applyFont="1" applyFill="1" applyBorder="1" applyAlignment="1" applyProtection="1">
      <alignment horizontal="center" vertical="center" shrinkToFit="1"/>
      <protection/>
    </xf>
    <xf numFmtId="0" fontId="6" fillId="0" borderId="0" xfId="0" applyFont="1" applyAlignment="1" applyProtection="1">
      <alignment vertical="center"/>
      <protection/>
    </xf>
    <xf numFmtId="0" fontId="14" fillId="0" borderId="14" xfId="0" applyFont="1" applyBorder="1" applyAlignment="1" applyProtection="1">
      <alignment horizontal="right" vertical="center"/>
      <protection/>
    </xf>
    <xf numFmtId="0" fontId="3" fillId="0" borderId="14" xfId="0" applyFont="1" applyBorder="1" applyAlignment="1" applyProtection="1">
      <alignment horizontal="right" vertical="center"/>
      <protection/>
    </xf>
    <xf numFmtId="0" fontId="6" fillId="0" borderId="0" xfId="0" applyFont="1" applyAlignment="1" applyProtection="1">
      <alignment horizontal="right" vertical="center"/>
      <protection/>
    </xf>
    <xf numFmtId="0" fontId="10" fillId="0" borderId="0" xfId="0" applyFont="1" applyAlignment="1" applyProtection="1">
      <alignment horizontal="right" vertical="center"/>
      <protection/>
    </xf>
    <xf numFmtId="0" fontId="6" fillId="0" borderId="0" xfId="0" applyFont="1" applyAlignment="1" applyProtection="1" quotePrefix="1">
      <alignment horizontal="right" vertical="center"/>
      <protection/>
    </xf>
    <xf numFmtId="0" fontId="21" fillId="0" borderId="0" xfId="0" applyFont="1" applyAlignment="1" applyProtection="1">
      <alignment vertical="center"/>
      <protection/>
    </xf>
    <xf numFmtId="0" fontId="21" fillId="0" borderId="0" xfId="0" applyFont="1" applyFill="1" applyAlignment="1" applyProtection="1">
      <alignment vertical="center"/>
      <protection/>
    </xf>
    <xf numFmtId="0" fontId="26" fillId="0" borderId="0" xfId="0" applyFont="1" applyAlignment="1" applyProtection="1">
      <alignment vertical="center"/>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24"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8" fillId="0" borderId="0" xfId="0" applyFont="1" applyAlignment="1" applyProtection="1">
      <alignment horizontal="center" vertical="center"/>
      <protection/>
    </xf>
    <xf numFmtId="0" fontId="30" fillId="0" borderId="0" xfId="0" applyFont="1" applyAlignment="1" applyProtection="1">
      <alignment horizontal="center" vertical="center"/>
      <protection/>
    </xf>
    <xf numFmtId="0" fontId="10" fillId="0" borderId="0" xfId="0" applyFont="1" applyAlignment="1" applyProtection="1">
      <alignment horizontal="center" vertical="center"/>
      <protection/>
    </xf>
    <xf numFmtId="0" fontId="17" fillId="0" borderId="15" xfId="0" applyFont="1" applyFill="1" applyBorder="1" applyAlignment="1" applyProtection="1">
      <alignment horizontal="center" vertical="center" wrapText="1"/>
      <protection/>
    </xf>
    <xf numFmtId="14" fontId="29" fillId="0" borderId="0" xfId="0" applyNumberFormat="1" applyFont="1" applyBorder="1" applyAlignment="1" applyProtection="1">
      <alignment vertical="center"/>
      <protection/>
    </xf>
    <xf numFmtId="14" fontId="14" fillId="0" borderId="0" xfId="0" applyNumberFormat="1" applyFont="1" applyBorder="1" applyAlignment="1" applyProtection="1">
      <alignment horizontal="center" vertical="center"/>
      <protection/>
    </xf>
    <xf numFmtId="14" fontId="10" fillId="0" borderId="0" xfId="0" applyNumberFormat="1" applyFont="1" applyAlignment="1" applyProtection="1">
      <alignment vertical="center"/>
      <protection/>
    </xf>
    <xf numFmtId="0" fontId="10" fillId="0" borderId="0" xfId="0" applyFont="1" applyAlignment="1" applyProtection="1">
      <alignment vertical="center"/>
      <protection/>
    </xf>
    <xf numFmtId="0" fontId="7" fillId="0" borderId="0" xfId="0" applyFont="1" applyFill="1" applyBorder="1" applyAlignment="1" applyProtection="1">
      <alignment vertical="center"/>
      <protection/>
    </xf>
    <xf numFmtId="0" fontId="12" fillId="41" borderId="11"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7" fillId="38" borderId="0" xfId="0" applyFont="1" applyFill="1" applyAlignment="1">
      <alignment horizontal="center" vertical="center"/>
    </xf>
    <xf numFmtId="0" fontId="17" fillId="0" borderId="0" xfId="0" applyFont="1" applyFill="1" applyAlignment="1">
      <alignment horizontal="center" vertical="center"/>
    </xf>
    <xf numFmtId="0" fontId="24" fillId="0" borderId="0" xfId="0" applyFont="1" applyAlignment="1">
      <alignment vertical="center"/>
    </xf>
    <xf numFmtId="0" fontId="17" fillId="0" borderId="0" xfId="0" applyFont="1" applyFill="1" applyAlignment="1">
      <alignment horizontal="center" vertical="center" wrapText="1"/>
    </xf>
    <xf numFmtId="0" fontId="17" fillId="0" borderId="0" xfId="0" applyFont="1" applyFill="1" applyAlignment="1">
      <alignment vertical="center"/>
    </xf>
    <xf numFmtId="0" fontId="26" fillId="0" borderId="0" xfId="0" applyFont="1" applyAlignment="1" applyProtection="1">
      <alignment vertical="center"/>
      <protection/>
    </xf>
    <xf numFmtId="0" fontId="30" fillId="0" borderId="0" xfId="0" applyFont="1" applyAlignment="1" applyProtection="1">
      <alignment horizontal="right" vertical="center"/>
      <protection/>
    </xf>
    <xf numFmtId="0" fontId="30" fillId="0" borderId="0" xfId="0" applyFont="1" applyAlignment="1" applyProtection="1">
      <alignment horizontal="left" vertical="center"/>
      <protection/>
    </xf>
    <xf numFmtId="0" fontId="13" fillId="0" borderId="0" xfId="0" applyFont="1" applyAlignment="1" applyProtection="1">
      <alignment vertical="center"/>
      <protection/>
    </xf>
    <xf numFmtId="0" fontId="37" fillId="41" borderId="11" xfId="0" applyFont="1" applyFill="1" applyBorder="1" applyAlignment="1" applyProtection="1">
      <alignment horizontal="center" vertical="center" shrinkToFit="1"/>
      <protection/>
    </xf>
    <xf numFmtId="49" fontId="37" fillId="41" borderId="11" xfId="0" applyNumberFormat="1" applyFont="1" applyFill="1" applyBorder="1" applyAlignment="1" applyProtection="1">
      <alignment horizontal="center" vertical="center" shrinkToFit="1"/>
      <protection/>
    </xf>
    <xf numFmtId="0" fontId="37" fillId="41" borderId="11" xfId="0" applyFont="1" applyFill="1" applyBorder="1" applyAlignment="1" applyProtection="1">
      <alignment vertical="center" shrinkToFit="1"/>
      <protection/>
    </xf>
    <xf numFmtId="176" fontId="37" fillId="41" borderId="11" xfId="0" applyNumberFormat="1" applyFont="1" applyFill="1" applyBorder="1" applyAlignment="1" applyProtection="1">
      <alignment vertical="center"/>
      <protection/>
    </xf>
    <xf numFmtId="0" fontId="37" fillId="41" borderId="11" xfId="0" applyFont="1" applyFill="1" applyBorder="1" applyAlignment="1" applyProtection="1">
      <alignment vertical="center"/>
      <protection/>
    </xf>
    <xf numFmtId="0" fontId="35" fillId="0" borderId="0" xfId="0" applyFont="1" applyAlignment="1" applyProtection="1">
      <alignment vertical="center"/>
      <protection/>
    </xf>
    <xf numFmtId="0" fontId="12" fillId="0" borderId="0" xfId="0" applyFont="1" applyAlignment="1" applyProtection="1">
      <alignment vertical="center"/>
      <protection/>
    </xf>
    <xf numFmtId="0" fontId="22" fillId="0" borderId="0" xfId="0" applyFont="1" applyAlignment="1" applyProtection="1">
      <alignment horizontal="center" vertical="center" shrinkToFit="1"/>
      <protection/>
    </xf>
    <xf numFmtId="0" fontId="17" fillId="34" borderId="11" xfId="0" applyFont="1" applyFill="1" applyBorder="1" applyAlignment="1" applyProtection="1">
      <alignment horizontal="center" vertical="center" wrapText="1"/>
      <protection/>
    </xf>
    <xf numFmtId="0" fontId="17" fillId="34" borderId="11" xfId="0" applyFont="1" applyFill="1" applyBorder="1" applyAlignment="1" applyProtection="1">
      <alignment vertical="center"/>
      <protection/>
    </xf>
    <xf numFmtId="0" fontId="17" fillId="0" borderId="11" xfId="0" applyFont="1" applyBorder="1" applyAlignment="1" applyProtection="1">
      <alignment horizontal="center" vertical="center"/>
      <protection/>
    </xf>
    <xf numFmtId="0" fontId="17" fillId="38" borderId="11" xfId="0" applyFont="1" applyFill="1" applyBorder="1" applyAlignment="1" applyProtection="1">
      <alignment horizontal="center" vertical="center" wrapText="1"/>
      <protection/>
    </xf>
    <xf numFmtId="0" fontId="12" fillId="0" borderId="11"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12" fillId="39" borderId="11" xfId="0" applyFont="1" applyFill="1" applyBorder="1" applyAlignment="1" applyProtection="1">
      <alignment horizontal="center" vertical="center"/>
      <protection/>
    </xf>
    <xf numFmtId="0" fontId="12" fillId="40" borderId="11" xfId="0" applyFont="1" applyFill="1" applyBorder="1" applyAlignment="1" applyProtection="1">
      <alignment horizontal="center" vertical="center"/>
      <protection/>
    </xf>
    <xf numFmtId="0" fontId="12" fillId="36" borderId="11" xfId="0" applyFont="1" applyFill="1" applyBorder="1" applyAlignment="1" applyProtection="1">
      <alignment horizontal="center" vertical="center"/>
      <protection/>
    </xf>
    <xf numFmtId="0" fontId="5" fillId="0" borderId="0" xfId="0" applyFont="1" applyBorder="1" applyAlignment="1" applyProtection="1">
      <alignment vertical="center" shrinkToFit="1"/>
      <protection/>
    </xf>
    <xf numFmtId="0" fontId="12" fillId="42" borderId="11" xfId="0" applyFont="1" applyFill="1" applyBorder="1" applyAlignment="1" applyProtection="1">
      <alignment vertical="center"/>
      <protection/>
    </xf>
    <xf numFmtId="0" fontId="12" fillId="42" borderId="11" xfId="0" applyFont="1" applyFill="1" applyBorder="1" applyAlignment="1" applyProtection="1">
      <alignment horizontal="center" vertical="center"/>
      <protection/>
    </xf>
    <xf numFmtId="0" fontId="38" fillId="0" borderId="0" xfId="0" applyFont="1" applyAlignment="1" applyProtection="1">
      <alignment vertical="center"/>
      <protection/>
    </xf>
    <xf numFmtId="0" fontId="26" fillId="0" borderId="0" xfId="0" applyFont="1" applyBorder="1" applyAlignment="1" applyProtection="1">
      <alignment vertical="center" shrinkToFit="1"/>
      <protection/>
    </xf>
    <xf numFmtId="0" fontId="30" fillId="0" borderId="0" xfId="0" applyFont="1" applyAlignment="1" applyProtection="1">
      <alignment vertical="center"/>
      <protection/>
    </xf>
    <xf numFmtId="0" fontId="39" fillId="0" borderId="0" xfId="0" applyFont="1" applyAlignment="1" applyProtection="1">
      <alignment vertical="center"/>
      <protection/>
    </xf>
    <xf numFmtId="0" fontId="0" fillId="0" borderId="0" xfId="0" applyAlignment="1" applyProtection="1">
      <alignment horizontal="center" vertical="center"/>
      <protection/>
    </xf>
    <xf numFmtId="0" fontId="14" fillId="0" borderId="0" xfId="0" applyFont="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13" fillId="0" borderId="0" xfId="0" applyFont="1" applyBorder="1" applyAlignment="1" applyProtection="1">
      <alignment vertical="center"/>
      <protection/>
    </xf>
    <xf numFmtId="0" fontId="41" fillId="0" borderId="0" xfId="0" applyFont="1" applyFill="1" applyAlignment="1" applyProtection="1">
      <alignment horizontal="center" vertical="center"/>
      <protection/>
    </xf>
    <xf numFmtId="0" fontId="41" fillId="0" borderId="0" xfId="0" applyFont="1" applyAlignment="1" applyProtection="1">
      <alignment vertical="center"/>
      <protection/>
    </xf>
    <xf numFmtId="0" fontId="42" fillId="0" borderId="0" xfId="0" applyFont="1" applyAlignment="1" applyProtection="1">
      <alignment vertical="center"/>
      <protection/>
    </xf>
    <xf numFmtId="0" fontId="43" fillId="0" borderId="0" xfId="0" applyFont="1" applyFill="1" applyAlignment="1" applyProtection="1">
      <alignment horizontal="center" vertical="center"/>
      <protection/>
    </xf>
    <xf numFmtId="0" fontId="43" fillId="0" borderId="0" xfId="0" applyFont="1" applyAlignment="1" applyProtection="1">
      <alignment/>
      <protection/>
    </xf>
    <xf numFmtId="0" fontId="10" fillId="38" borderId="11" xfId="0" applyFont="1" applyFill="1" applyBorder="1" applyAlignment="1" applyProtection="1">
      <alignment horizontal="center" vertical="center" wrapText="1"/>
      <protection/>
    </xf>
    <xf numFmtId="0" fontId="6" fillId="0" borderId="0" xfId="0" applyFont="1" applyBorder="1" applyAlignment="1" applyProtection="1">
      <alignment vertical="top"/>
      <protection/>
    </xf>
    <xf numFmtId="0" fontId="17" fillId="0" borderId="13" xfId="0" applyFont="1" applyFill="1" applyBorder="1" applyAlignment="1" applyProtection="1">
      <alignment horizontal="center" vertical="center" wrapText="1"/>
      <protection/>
    </xf>
    <xf numFmtId="0" fontId="45" fillId="0" borderId="0" xfId="0" applyFont="1" applyFill="1" applyBorder="1" applyAlignment="1" applyProtection="1">
      <alignment horizontal="center" vertical="center"/>
      <protection/>
    </xf>
    <xf numFmtId="0" fontId="12" fillId="0" borderId="11" xfId="0" applyFont="1" applyFill="1" applyBorder="1" applyAlignment="1" applyProtection="1">
      <alignment vertical="center"/>
      <protection/>
    </xf>
    <xf numFmtId="0" fontId="12" fillId="0" borderId="11" xfId="0" applyFont="1" applyFill="1" applyBorder="1" applyAlignment="1" applyProtection="1">
      <alignment horizontal="center" vertical="center"/>
      <protection/>
    </xf>
    <xf numFmtId="0" fontId="10" fillId="0" borderId="0" xfId="0" applyFont="1" applyAlignment="1" applyProtection="1" quotePrefix="1">
      <alignment horizontal="right" vertical="center"/>
      <protection/>
    </xf>
    <xf numFmtId="0" fontId="37" fillId="43" borderId="11" xfId="0" applyFont="1" applyFill="1" applyBorder="1" applyAlignment="1" applyProtection="1">
      <alignment horizontal="center" vertical="center" shrinkToFit="1"/>
      <protection/>
    </xf>
    <xf numFmtId="49" fontId="37" fillId="43" borderId="11" xfId="0" applyNumberFormat="1" applyFont="1" applyFill="1" applyBorder="1" applyAlignment="1" applyProtection="1">
      <alignment horizontal="center" vertical="center" shrinkToFit="1"/>
      <protection/>
    </xf>
    <xf numFmtId="0" fontId="37" fillId="43" borderId="11" xfId="0" applyFont="1" applyFill="1" applyBorder="1" applyAlignment="1" applyProtection="1">
      <alignment vertical="center" shrinkToFit="1"/>
      <protection/>
    </xf>
    <xf numFmtId="176" fontId="37" fillId="43" borderId="11" xfId="0" applyNumberFormat="1" applyFont="1" applyFill="1" applyBorder="1" applyAlignment="1" applyProtection="1">
      <alignment vertical="center"/>
      <protection/>
    </xf>
    <xf numFmtId="0" fontId="37" fillId="43" borderId="11" xfId="0" applyFont="1" applyFill="1" applyBorder="1" applyAlignment="1" applyProtection="1">
      <alignment vertical="center"/>
      <protection/>
    </xf>
    <xf numFmtId="0" fontId="24" fillId="0" borderId="11" xfId="0" applyFont="1" applyFill="1" applyBorder="1" applyAlignment="1" applyProtection="1" quotePrefix="1">
      <alignment horizontal="center" vertical="center" shrinkToFit="1"/>
      <protection locked="0"/>
    </xf>
    <xf numFmtId="0" fontId="12" fillId="40" borderId="18" xfId="0" applyFont="1" applyFill="1" applyBorder="1" applyAlignment="1" applyProtection="1">
      <alignment horizontal="center" vertical="center"/>
      <protection/>
    </xf>
    <xf numFmtId="0" fontId="14" fillId="0" borderId="0"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vertical="center"/>
      <protection/>
    </xf>
    <xf numFmtId="0" fontId="3" fillId="7" borderId="19" xfId="0" applyFont="1" applyFill="1" applyBorder="1" applyAlignment="1" applyProtection="1">
      <alignment horizontal="center" vertical="center" shrinkToFit="1"/>
      <protection locked="0"/>
    </xf>
    <xf numFmtId="0" fontId="12" fillId="10" borderId="0" xfId="0" applyFont="1" applyFill="1" applyAlignment="1">
      <alignment vertical="center"/>
    </xf>
    <xf numFmtId="0" fontId="48" fillId="0" borderId="11" xfId="0" applyFont="1" applyBorder="1" applyAlignment="1" applyProtection="1">
      <alignment vertical="center"/>
      <protection/>
    </xf>
    <xf numFmtId="0" fontId="103" fillId="0" borderId="20" xfId="0" applyFont="1" applyBorder="1" applyAlignment="1" applyProtection="1">
      <alignment horizontal="center" vertical="center"/>
      <protection/>
    </xf>
    <xf numFmtId="0" fontId="14" fillId="0" borderId="0" xfId="0" applyFont="1" applyBorder="1" applyAlignment="1" applyProtection="1">
      <alignment horizontal="center"/>
      <protection/>
    </xf>
    <xf numFmtId="0" fontId="12" fillId="0" borderId="0" xfId="0" applyFont="1" applyAlignment="1" applyProtection="1">
      <alignment horizontal="center" vertical="center"/>
      <protection/>
    </xf>
    <xf numFmtId="0" fontId="27" fillId="0" borderId="0" xfId="0" applyFont="1" applyAlignment="1" applyProtection="1">
      <alignment horizontal="left" vertical="center"/>
      <protection/>
    </xf>
    <xf numFmtId="0" fontId="24" fillId="0" borderId="0" xfId="0" applyFont="1" applyAlignment="1" applyProtection="1">
      <alignment horizontal="left" vertical="center"/>
      <protection/>
    </xf>
    <xf numFmtId="0" fontId="14" fillId="0" borderId="0" xfId="0" applyFont="1" applyAlignment="1" applyProtection="1">
      <alignment horizontal="left" vertical="center"/>
      <protection/>
    </xf>
    <xf numFmtId="0" fontId="14" fillId="0" borderId="0" xfId="0" applyFont="1" applyAlignment="1" applyProtection="1">
      <alignment horizontal="left"/>
      <protection/>
    </xf>
    <xf numFmtId="0" fontId="41" fillId="0" borderId="0" xfId="0" applyFont="1" applyAlignment="1" applyProtection="1">
      <alignment horizontal="left" vertical="center"/>
      <protection/>
    </xf>
    <xf numFmtId="0" fontId="17" fillId="34" borderId="11" xfId="0" applyFont="1" applyFill="1" applyBorder="1" applyAlignment="1" applyProtection="1">
      <alignment horizontal="left" vertical="center"/>
      <protection/>
    </xf>
    <xf numFmtId="176" fontId="37" fillId="41" borderId="11" xfId="0" applyNumberFormat="1" applyFont="1" applyFill="1" applyBorder="1" applyAlignment="1" applyProtection="1">
      <alignment horizontal="left" vertical="center"/>
      <protection/>
    </xf>
    <xf numFmtId="0" fontId="12" fillId="33" borderId="11" xfId="0" applyFont="1" applyFill="1" applyBorder="1" applyAlignment="1" applyProtection="1">
      <alignment horizontal="left" vertical="center"/>
      <protection/>
    </xf>
    <xf numFmtId="0" fontId="14" fillId="0" borderId="0" xfId="0" applyFont="1" applyBorder="1" applyAlignment="1" applyProtection="1">
      <alignment horizontal="left"/>
      <protection/>
    </xf>
    <xf numFmtId="0" fontId="12" fillId="0" borderId="0" xfId="0" applyFont="1" applyAlignment="1" applyProtection="1">
      <alignment horizontal="left" vertical="center"/>
      <protection/>
    </xf>
    <xf numFmtId="0" fontId="35" fillId="34" borderId="0" xfId="0" applyFont="1" applyFill="1" applyAlignment="1">
      <alignment horizontal="center" vertical="center" wrapText="1"/>
    </xf>
    <xf numFmtId="0" fontId="17" fillId="34" borderId="11" xfId="0" applyFont="1" applyFill="1" applyBorder="1" applyAlignment="1" applyProtection="1">
      <alignment vertical="center" wrapText="1"/>
      <protection/>
    </xf>
    <xf numFmtId="0" fontId="12" fillId="0" borderId="11"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0" fontId="34" fillId="0" borderId="0" xfId="0" applyFont="1" applyFill="1" applyBorder="1" applyAlignment="1" applyProtection="1">
      <alignment vertical="center"/>
      <protection/>
    </xf>
    <xf numFmtId="0" fontId="6" fillId="0" borderId="0" xfId="0" applyFont="1" applyFill="1" applyBorder="1" applyAlignment="1" applyProtection="1">
      <alignment/>
      <protection/>
    </xf>
    <xf numFmtId="0" fontId="6" fillId="38" borderId="11" xfId="0" applyFont="1" applyFill="1" applyBorder="1" applyAlignment="1" applyProtection="1">
      <alignment horizontal="center" vertical="center" wrapText="1" shrinkToFit="1"/>
      <protection/>
    </xf>
    <xf numFmtId="0" fontId="12" fillId="0" borderId="0" xfId="0" applyFont="1" applyAlignment="1" applyProtection="1">
      <alignment horizontal="center" vertical="center"/>
      <protection/>
    </xf>
    <xf numFmtId="0" fontId="6" fillId="44" borderId="11" xfId="0" applyFont="1" applyFill="1" applyBorder="1" applyAlignment="1" applyProtection="1">
      <alignment horizontal="center" vertical="center" wrapText="1" shrinkToFit="1"/>
      <protection/>
    </xf>
    <xf numFmtId="0" fontId="6" fillId="0" borderId="0" xfId="0" applyFont="1" applyBorder="1" applyAlignment="1" applyProtection="1">
      <alignment vertical="center" shrinkToFit="1"/>
      <protection/>
    </xf>
    <xf numFmtId="0" fontId="6" fillId="0" borderId="0" xfId="0" applyFont="1" applyBorder="1" applyAlignment="1" applyProtection="1">
      <alignment vertical="center" wrapText="1"/>
      <protection/>
    </xf>
    <xf numFmtId="182" fontId="5" fillId="0" borderId="0" xfId="0" applyNumberFormat="1" applyFont="1" applyBorder="1" applyAlignment="1" applyProtection="1">
      <alignment vertical="center"/>
      <protection/>
    </xf>
    <xf numFmtId="182" fontId="31" fillId="0" borderId="0" xfId="0" applyNumberFormat="1" applyFont="1" applyBorder="1" applyAlignment="1" applyProtection="1">
      <alignment vertical="center"/>
      <protection/>
    </xf>
    <xf numFmtId="0" fontId="49" fillId="0" borderId="0" xfId="0" applyFont="1" applyBorder="1" applyAlignment="1" applyProtection="1">
      <alignment vertical="center" wrapText="1"/>
      <protection/>
    </xf>
    <xf numFmtId="0" fontId="49" fillId="0" borderId="0" xfId="0" applyFont="1" applyBorder="1" applyAlignment="1" applyProtection="1">
      <alignment vertical="center"/>
      <protection/>
    </xf>
    <xf numFmtId="0" fontId="6" fillId="0" borderId="11" xfId="0" applyFont="1" applyFill="1" applyBorder="1" applyAlignment="1" applyProtection="1">
      <alignment horizontal="center" vertical="center" wrapText="1" shrinkToFit="1"/>
      <protection/>
    </xf>
    <xf numFmtId="0" fontId="15" fillId="0" borderId="11" xfId="0" applyFont="1" applyBorder="1" applyAlignment="1">
      <alignment horizontal="center" vertical="center" wrapText="1"/>
    </xf>
    <xf numFmtId="0" fontId="17" fillId="45" borderId="11" xfId="0" applyFont="1" applyFill="1" applyBorder="1" applyAlignment="1">
      <alignment horizontal="center" vertical="center"/>
    </xf>
    <xf numFmtId="0" fontId="17" fillId="35" borderId="11" xfId="0" applyFont="1" applyFill="1" applyBorder="1" applyAlignment="1">
      <alignment horizontal="center" vertical="center"/>
    </xf>
    <xf numFmtId="0" fontId="12" fillId="0" borderId="11" xfId="0" applyFont="1" applyBorder="1" applyAlignment="1">
      <alignment vertical="center"/>
    </xf>
    <xf numFmtId="0" fontId="17" fillId="37" borderId="0" xfId="0" applyFont="1" applyFill="1" applyAlignment="1">
      <alignment horizontal="center" vertical="center" wrapText="1"/>
    </xf>
    <xf numFmtId="176" fontId="24" fillId="33" borderId="11" xfId="0" applyNumberFormat="1" applyFont="1" applyFill="1" applyBorder="1" applyAlignment="1" applyProtection="1">
      <alignment horizontal="center" vertical="center" shrinkToFit="1"/>
      <protection locked="0"/>
    </xf>
    <xf numFmtId="0" fontId="24" fillId="33" borderId="11" xfId="0" applyFont="1" applyFill="1" applyBorder="1" applyAlignment="1" applyProtection="1">
      <alignment horizontal="center" vertical="center" shrinkToFit="1"/>
      <protection/>
    </xf>
    <xf numFmtId="0" fontId="24" fillId="0" borderId="11" xfId="0" applyNumberFormat="1" applyFont="1" applyFill="1" applyBorder="1" applyAlignment="1" applyProtection="1">
      <alignment horizontal="center" vertical="center" shrinkToFit="1"/>
      <protection locked="0"/>
    </xf>
    <xf numFmtId="49" fontId="15" fillId="0" borderId="0" xfId="0" applyNumberFormat="1" applyFont="1" applyAlignment="1" applyProtection="1">
      <alignment horizontal="center" vertical="center"/>
      <protection/>
    </xf>
    <xf numFmtId="49" fontId="38" fillId="0" borderId="0" xfId="0" applyNumberFormat="1" applyFont="1" applyAlignment="1" applyProtection="1">
      <alignment horizontal="center" vertical="center"/>
      <protection/>
    </xf>
    <xf numFmtId="49" fontId="14" fillId="0" borderId="0" xfId="0" applyNumberFormat="1" applyFont="1" applyBorder="1" applyAlignment="1" applyProtection="1">
      <alignment horizontal="center" vertical="center" shrinkToFit="1"/>
      <protection/>
    </xf>
    <xf numFmtId="49" fontId="8" fillId="0" borderId="0" xfId="0" applyNumberFormat="1" applyFont="1" applyFill="1" applyAlignment="1" applyProtection="1">
      <alignment vertical="center"/>
      <protection/>
    </xf>
    <xf numFmtId="49" fontId="14" fillId="0" borderId="0" xfId="0" applyNumberFormat="1" applyFont="1" applyAlignment="1" applyProtection="1">
      <alignment horizontal="center" vertical="center"/>
      <protection/>
    </xf>
    <xf numFmtId="49" fontId="8" fillId="0" borderId="0" xfId="0" applyNumberFormat="1" applyFont="1" applyFill="1" applyAlignment="1" applyProtection="1">
      <alignment horizontal="center" vertical="center"/>
      <protection/>
    </xf>
    <xf numFmtId="49" fontId="14" fillId="0" borderId="0" xfId="0" applyNumberFormat="1" applyFont="1" applyAlignment="1" applyProtection="1">
      <alignment vertical="center"/>
      <protection/>
    </xf>
    <xf numFmtId="49" fontId="41" fillId="0" borderId="0" xfId="0" applyNumberFormat="1" applyFont="1" applyAlignment="1" applyProtection="1">
      <alignment horizontal="center" vertical="center"/>
      <protection/>
    </xf>
    <xf numFmtId="49" fontId="41" fillId="0" borderId="0" xfId="0" applyNumberFormat="1" applyFont="1" applyFill="1" applyAlignment="1" applyProtection="1">
      <alignment horizontal="center" vertical="center"/>
      <protection/>
    </xf>
    <xf numFmtId="49" fontId="17" fillId="39" borderId="11" xfId="0" applyNumberFormat="1" applyFont="1" applyFill="1" applyBorder="1" applyAlignment="1" applyProtection="1">
      <alignment horizontal="center" vertical="center" wrapText="1"/>
      <protection/>
    </xf>
    <xf numFmtId="49" fontId="12" fillId="33" borderId="11" xfId="0" applyNumberFormat="1" applyFont="1" applyFill="1" applyBorder="1" applyAlignment="1" applyProtection="1">
      <alignment horizontal="right" vertical="center" shrinkToFit="1"/>
      <protection locked="0"/>
    </xf>
    <xf numFmtId="49" fontId="14" fillId="0" borderId="0" xfId="0" applyNumberFormat="1" applyFont="1" applyBorder="1" applyAlignment="1" applyProtection="1">
      <alignment horizontal="center"/>
      <protection/>
    </xf>
    <xf numFmtId="49" fontId="14" fillId="0" borderId="0" xfId="0" applyNumberFormat="1" applyFont="1" applyBorder="1" applyAlignment="1" applyProtection="1">
      <alignment/>
      <protection/>
    </xf>
    <xf numFmtId="49" fontId="12" fillId="0" borderId="0" xfId="0" applyNumberFormat="1" applyFont="1" applyAlignment="1" applyProtection="1">
      <alignment horizontal="center" vertical="center"/>
      <protection/>
    </xf>
    <xf numFmtId="49" fontId="12" fillId="0" borderId="0" xfId="0" applyNumberFormat="1" applyFont="1" applyAlignment="1" applyProtection="1">
      <alignment vertical="center"/>
      <protection/>
    </xf>
    <xf numFmtId="49" fontId="14" fillId="0" borderId="0" xfId="0" applyNumberFormat="1" applyFont="1" applyAlignment="1" applyProtection="1">
      <alignment vertical="center"/>
      <protection/>
    </xf>
    <xf numFmtId="49" fontId="43" fillId="0" borderId="0" xfId="0" applyNumberFormat="1" applyFont="1" applyAlignment="1" applyProtection="1">
      <alignment/>
      <protection/>
    </xf>
    <xf numFmtId="49" fontId="43" fillId="0" borderId="0" xfId="0" applyNumberFormat="1" applyFont="1" applyFill="1" applyAlignment="1" applyProtection="1">
      <alignment horizontal="center" vertical="center"/>
      <protection/>
    </xf>
    <xf numFmtId="49" fontId="17" fillId="40" borderId="11" xfId="0" applyNumberFormat="1" applyFont="1" applyFill="1" applyBorder="1" applyAlignment="1" applyProtection="1">
      <alignment horizontal="center" vertical="center" wrapText="1"/>
      <protection/>
    </xf>
    <xf numFmtId="49" fontId="24" fillId="33" borderId="11" xfId="0" applyNumberFormat="1" applyFont="1" applyFill="1" applyBorder="1" applyAlignment="1" applyProtection="1">
      <alignment vertical="center" shrinkToFit="1"/>
      <protection locked="0"/>
    </xf>
    <xf numFmtId="49" fontId="14" fillId="0" borderId="0" xfId="0" applyNumberFormat="1" applyFont="1" applyBorder="1" applyAlignment="1" applyProtection="1">
      <alignment vertical="center"/>
      <protection/>
    </xf>
    <xf numFmtId="0" fontId="12" fillId="0" borderId="0" xfId="0" applyFont="1" applyFill="1" applyBorder="1" applyAlignment="1" applyProtection="1">
      <alignment horizontal="right" vertical="center"/>
      <protection/>
    </xf>
    <xf numFmtId="49" fontId="14" fillId="0" borderId="0" xfId="0" applyNumberFormat="1" applyFont="1" applyFill="1" applyBorder="1" applyAlignment="1" applyProtection="1">
      <alignment horizontal="center"/>
      <protection/>
    </xf>
    <xf numFmtId="0" fontId="14" fillId="0" borderId="0" xfId="0" applyFont="1" applyFill="1" applyBorder="1" applyAlignment="1" applyProtection="1">
      <alignment/>
      <protection/>
    </xf>
    <xf numFmtId="0" fontId="12" fillId="0" borderId="0" xfId="0" applyFont="1" applyFill="1" applyBorder="1" applyAlignment="1" applyProtection="1">
      <alignment horizontal="center" vertical="center"/>
      <protection/>
    </xf>
    <xf numFmtId="49" fontId="14" fillId="0" borderId="0"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0" fontId="14" fillId="0" borderId="0" xfId="0" applyFont="1" applyFill="1" applyBorder="1" applyAlignment="1" applyProtection="1">
      <alignment horizontal="right" vertical="center"/>
      <protection/>
    </xf>
    <xf numFmtId="0" fontId="14" fillId="0" borderId="0" xfId="0" applyFont="1" applyFill="1" applyBorder="1" applyAlignment="1" applyProtection="1">
      <alignment vertical="center"/>
      <protection/>
    </xf>
    <xf numFmtId="0" fontId="14" fillId="0" borderId="11" xfId="0" applyFont="1" applyBorder="1" applyAlignment="1" applyProtection="1">
      <alignment vertical="center"/>
      <protection/>
    </xf>
    <xf numFmtId="0" fontId="14" fillId="0" borderId="11" xfId="0" applyFont="1" applyFill="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26" fillId="0" borderId="0" xfId="0" applyFont="1" applyFill="1" applyBorder="1" applyAlignment="1" applyProtection="1">
      <alignment vertical="center" shrinkToFit="1"/>
      <protection/>
    </xf>
    <xf numFmtId="0" fontId="13" fillId="0" borderId="21" xfId="0" applyFont="1" applyBorder="1" applyAlignment="1" applyProtection="1">
      <alignment vertical="center"/>
      <protection/>
    </xf>
    <xf numFmtId="0" fontId="13" fillId="0" borderId="22" xfId="0" applyFont="1" applyBorder="1" applyAlignment="1" applyProtection="1">
      <alignment vertical="center"/>
      <protection/>
    </xf>
    <xf numFmtId="0" fontId="13" fillId="0" borderId="23" xfId="0" applyFont="1" applyBorder="1" applyAlignment="1" applyProtection="1">
      <alignment vertical="center"/>
      <protection/>
    </xf>
    <xf numFmtId="0" fontId="5" fillId="0" borderId="20" xfId="0" applyFont="1" applyBorder="1" applyAlignment="1" applyProtection="1">
      <alignment vertical="center"/>
      <protection/>
    </xf>
    <xf numFmtId="14" fontId="13" fillId="0" borderId="20" xfId="0" applyNumberFormat="1" applyFont="1" applyBorder="1" applyAlignment="1" applyProtection="1">
      <alignment vertical="center"/>
      <protection/>
    </xf>
    <xf numFmtId="14" fontId="29" fillId="0" borderId="20" xfId="0" applyNumberFormat="1" applyFont="1" applyBorder="1" applyAlignment="1" applyProtection="1">
      <alignment vertical="center"/>
      <protection/>
    </xf>
    <xf numFmtId="0" fontId="40" fillId="0" borderId="22" xfId="0" applyFont="1" applyBorder="1" applyAlignment="1" applyProtection="1">
      <alignment vertical="center"/>
      <protection/>
    </xf>
    <xf numFmtId="0" fontId="6" fillId="0" borderId="23" xfId="0" applyFont="1" applyBorder="1" applyAlignment="1" applyProtection="1">
      <alignment vertical="center"/>
      <protection/>
    </xf>
    <xf numFmtId="0" fontId="5" fillId="0" borderId="24" xfId="0" applyFont="1" applyBorder="1" applyAlignment="1" applyProtection="1">
      <alignment vertical="center" shrinkToFit="1"/>
      <protection/>
    </xf>
    <xf numFmtId="0" fontId="5" fillId="0" borderId="25" xfId="0" applyFont="1" applyBorder="1" applyAlignment="1" applyProtection="1">
      <alignment vertical="center" shrinkToFit="1"/>
      <protection/>
    </xf>
    <xf numFmtId="0" fontId="5" fillId="0" borderId="20" xfId="0" applyFont="1" applyBorder="1" applyAlignment="1" applyProtection="1">
      <alignment vertical="center" shrinkToFit="1"/>
      <protection/>
    </xf>
    <xf numFmtId="0" fontId="29" fillId="0" borderId="24" xfId="0" applyFont="1" applyBorder="1" applyAlignment="1" applyProtection="1">
      <alignment vertical="center" shrinkToFit="1"/>
      <protection/>
    </xf>
    <xf numFmtId="0" fontId="5" fillId="0" borderId="20" xfId="0" applyFont="1" applyBorder="1" applyAlignment="1" applyProtection="1">
      <alignment horizontal="center" vertical="center"/>
      <protection/>
    </xf>
    <xf numFmtId="5" fontId="3" fillId="0" borderId="20" xfId="0" applyNumberFormat="1" applyFont="1" applyBorder="1" applyAlignment="1" applyProtection="1">
      <alignment vertical="center"/>
      <protection/>
    </xf>
    <xf numFmtId="0" fontId="5" fillId="0" borderId="21" xfId="0" applyFont="1" applyBorder="1" applyAlignment="1" applyProtection="1">
      <alignment vertical="center"/>
      <protection/>
    </xf>
    <xf numFmtId="0" fontId="5" fillId="0" borderId="23" xfId="0" applyFont="1" applyBorder="1" applyAlignment="1" applyProtection="1">
      <alignment vertical="center"/>
      <protection/>
    </xf>
    <xf numFmtId="0" fontId="13" fillId="0" borderId="20" xfId="0" applyFont="1" applyBorder="1" applyAlignment="1" applyProtection="1">
      <alignment horizontal="center" vertical="center"/>
      <protection/>
    </xf>
    <xf numFmtId="0" fontId="29" fillId="0" borderId="21" xfId="0" applyFont="1" applyBorder="1" applyAlignment="1" applyProtection="1">
      <alignment vertical="center" shrinkToFit="1"/>
      <protection/>
    </xf>
    <xf numFmtId="0" fontId="5" fillId="0" borderId="23" xfId="0" applyFont="1" applyBorder="1" applyAlignment="1" applyProtection="1">
      <alignment horizontal="left" vertical="center"/>
      <protection/>
    </xf>
    <xf numFmtId="0" fontId="29" fillId="0" borderId="26" xfId="0" applyFont="1" applyBorder="1" applyAlignment="1" applyProtection="1">
      <alignment horizontal="center" vertical="center"/>
      <protection/>
    </xf>
    <xf numFmtId="0" fontId="37" fillId="41" borderId="12" xfId="0" applyFont="1" applyFill="1" applyBorder="1" applyAlignment="1" applyProtection="1">
      <alignment vertical="center" shrinkToFit="1"/>
      <protection/>
    </xf>
    <xf numFmtId="0" fontId="37" fillId="41" borderId="13" xfId="0" applyFont="1" applyFill="1" applyBorder="1" applyAlignment="1" applyProtection="1">
      <alignment vertical="center" shrinkToFit="1"/>
      <protection/>
    </xf>
    <xf numFmtId="49" fontId="37" fillId="41" borderId="11" xfId="0" applyNumberFormat="1" applyFont="1" applyFill="1" applyBorder="1" applyAlignment="1" applyProtection="1" quotePrefix="1">
      <alignment horizontal="center" vertical="center" shrinkToFit="1"/>
      <protection/>
    </xf>
    <xf numFmtId="49" fontId="37" fillId="41" borderId="11" xfId="0" applyNumberFormat="1" applyFont="1" applyFill="1" applyBorder="1" applyAlignment="1" applyProtection="1">
      <alignment horizontal="right" vertical="center" shrinkToFit="1"/>
      <protection/>
    </xf>
    <xf numFmtId="0" fontId="104" fillId="46" borderId="11" xfId="0" applyFont="1" applyFill="1" applyBorder="1" applyAlignment="1" applyProtection="1">
      <alignment horizontal="center" vertical="center" shrinkToFit="1"/>
      <protection/>
    </xf>
    <xf numFmtId="176" fontId="37" fillId="41" borderId="11" xfId="0" applyNumberFormat="1" applyFont="1" applyFill="1" applyBorder="1" applyAlignment="1" applyProtection="1">
      <alignment horizontal="center" vertical="center" shrinkToFit="1"/>
      <protection/>
    </xf>
    <xf numFmtId="0" fontId="24" fillId="41" borderId="11" xfId="0" applyFont="1" applyFill="1" applyBorder="1" applyAlignment="1" applyProtection="1" quotePrefix="1">
      <alignment horizontal="center" vertical="center" shrinkToFit="1"/>
      <protection/>
    </xf>
    <xf numFmtId="0" fontId="37" fillId="0" borderId="11" xfId="0" applyNumberFormat="1" applyFont="1" applyFill="1" applyBorder="1" applyAlignment="1" applyProtection="1">
      <alignment horizontal="center" vertical="center" shrinkToFit="1"/>
      <protection/>
    </xf>
    <xf numFmtId="0" fontId="5" fillId="0" borderId="1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49" fontId="17" fillId="47" borderId="11" xfId="0" applyNumberFormat="1" applyFont="1" applyFill="1" applyBorder="1" applyAlignment="1" applyProtection="1">
      <alignment horizontal="center" vertical="center" wrapText="1"/>
      <protection/>
    </xf>
    <xf numFmtId="0" fontId="37" fillId="43" borderId="12" xfId="0" applyFont="1" applyFill="1" applyBorder="1" applyAlignment="1" applyProtection="1">
      <alignment vertical="center" shrinkToFit="1"/>
      <protection/>
    </xf>
    <xf numFmtId="0" fontId="37" fillId="43" borderId="13" xfId="0" applyFont="1" applyFill="1" applyBorder="1" applyAlignment="1" applyProtection="1">
      <alignment vertical="center" shrinkToFit="1"/>
      <protection/>
    </xf>
    <xf numFmtId="49" fontId="37" fillId="43" borderId="11" xfId="0" applyNumberFormat="1" applyFont="1" applyFill="1" applyBorder="1" applyAlignment="1" applyProtection="1" quotePrefix="1">
      <alignment horizontal="center" vertical="center" shrinkToFit="1"/>
      <protection/>
    </xf>
    <xf numFmtId="49" fontId="104" fillId="43" borderId="11" xfId="0" applyNumberFormat="1" applyFont="1" applyFill="1" applyBorder="1" applyAlignment="1" applyProtection="1">
      <alignment horizontal="right" vertical="center" shrinkToFit="1"/>
      <protection/>
    </xf>
    <xf numFmtId="0" fontId="104" fillId="43" borderId="11" xfId="0" applyFont="1" applyFill="1" applyBorder="1" applyAlignment="1" applyProtection="1">
      <alignment horizontal="center" vertical="center" shrinkToFit="1"/>
      <protection/>
    </xf>
    <xf numFmtId="176" fontId="37" fillId="43" borderId="11" xfId="0" applyNumberFormat="1" applyFont="1" applyFill="1" applyBorder="1" applyAlignment="1" applyProtection="1">
      <alignment horizontal="center" vertical="center" shrinkToFit="1"/>
      <protection/>
    </xf>
    <xf numFmtId="0" fontId="37" fillId="43" borderId="11" xfId="0" applyNumberFormat="1" applyFont="1" applyFill="1" applyBorder="1" applyAlignment="1" applyProtection="1">
      <alignment horizontal="center" vertical="center" shrinkToFit="1"/>
      <protection/>
    </xf>
    <xf numFmtId="0" fontId="24" fillId="0" borderId="11" xfId="0" applyNumberFormat="1" applyFont="1" applyFill="1" applyBorder="1" applyAlignment="1" applyProtection="1">
      <alignment horizontal="center" vertical="center" shrinkToFit="1"/>
      <protection/>
    </xf>
    <xf numFmtId="0" fontId="13" fillId="0" borderId="11" xfId="0" applyFont="1" applyBorder="1" applyAlignment="1" applyProtection="1">
      <alignment horizontal="center" vertical="center"/>
      <protection/>
    </xf>
    <xf numFmtId="0" fontId="12" fillId="0" borderId="27" xfId="0" applyFont="1" applyBorder="1" applyAlignment="1" applyProtection="1">
      <alignment horizontal="center" vertical="center" wrapText="1"/>
      <protection/>
    </xf>
    <xf numFmtId="0" fontId="12" fillId="0" borderId="27" xfId="0" applyFont="1" applyBorder="1" applyAlignment="1" applyProtection="1">
      <alignment horizontal="center" vertical="center"/>
      <protection/>
    </xf>
    <xf numFmtId="0" fontId="12" fillId="0" borderId="11" xfId="0" applyFont="1" applyBorder="1" applyAlignment="1" applyProtection="1">
      <alignment vertical="center"/>
      <protection/>
    </xf>
    <xf numFmtId="0" fontId="26" fillId="0" borderId="11" xfId="0" applyFont="1" applyFill="1" applyBorder="1" applyAlignment="1" applyProtection="1">
      <alignment horizontal="center" vertical="center"/>
      <protection locked="0"/>
    </xf>
    <xf numFmtId="0" fontId="104" fillId="46" borderId="12" xfId="0" applyFont="1" applyFill="1" applyBorder="1" applyAlignment="1" applyProtection="1">
      <alignment vertical="center" shrinkToFit="1"/>
      <protection/>
    </xf>
    <xf numFmtId="0" fontId="104" fillId="46" borderId="13" xfId="0" applyFont="1" applyFill="1" applyBorder="1" applyAlignment="1" applyProtection="1">
      <alignment vertical="center" shrinkToFit="1"/>
      <protection/>
    </xf>
    <xf numFmtId="0" fontId="12" fillId="0" borderId="11" xfId="0" applyFont="1" applyFill="1" applyBorder="1" applyAlignment="1" applyProtection="1">
      <alignment horizontal="center" vertical="center"/>
      <protection/>
    </xf>
    <xf numFmtId="0" fontId="28" fillId="0" borderId="0" xfId="0" applyFont="1" applyAlignment="1" applyProtection="1">
      <alignment vertical="center"/>
      <protection/>
    </xf>
    <xf numFmtId="0" fontId="5" fillId="0" borderId="0" xfId="0" applyFont="1" applyAlignment="1" applyProtection="1">
      <alignment vertical="top" wrapText="1"/>
      <protection/>
    </xf>
    <xf numFmtId="0" fontId="26" fillId="0" borderId="0" xfId="0" applyFont="1" applyAlignment="1" applyProtection="1">
      <alignment vertical="center" shrinkToFit="1"/>
      <protection/>
    </xf>
    <xf numFmtId="49" fontId="24" fillId="33" borderId="11" xfId="0" applyNumberFormat="1" applyFont="1" applyFill="1" applyBorder="1" applyAlignment="1" applyProtection="1">
      <alignment horizontal="center" vertical="center" shrinkToFit="1"/>
      <protection/>
    </xf>
    <xf numFmtId="0" fontId="15" fillId="0" borderId="11" xfId="0" applyFont="1" applyBorder="1" applyAlignment="1">
      <alignment horizontal="center" vertical="center"/>
    </xf>
    <xf numFmtId="0" fontId="105" fillId="0" borderId="21" xfId="0" applyFont="1" applyBorder="1" applyAlignment="1" applyProtection="1">
      <alignment vertical="center"/>
      <protection/>
    </xf>
    <xf numFmtId="0" fontId="6" fillId="0" borderId="22" xfId="0" applyFont="1" applyBorder="1" applyAlignment="1" applyProtection="1">
      <alignment/>
      <protection/>
    </xf>
    <xf numFmtId="0" fontId="6" fillId="0" borderId="23" xfId="0" applyFont="1" applyBorder="1" applyAlignment="1" applyProtection="1">
      <alignment/>
      <protection/>
    </xf>
    <xf numFmtId="0" fontId="17" fillId="0" borderId="0" xfId="0" applyFont="1" applyFill="1" applyBorder="1" applyAlignment="1">
      <alignment horizontal="center" vertical="center" wrapText="1"/>
    </xf>
    <xf numFmtId="0" fontId="15" fillId="0" borderId="0" xfId="0" applyFont="1" applyFill="1" applyAlignment="1">
      <alignment horizontal="center" vertical="center"/>
    </xf>
    <xf numFmtId="0" fontId="24" fillId="0" borderId="0" xfId="0" applyFont="1" applyFill="1" applyAlignment="1">
      <alignment horizontal="center" vertical="center"/>
    </xf>
    <xf numFmtId="0" fontId="24" fillId="0" borderId="0" xfId="0" applyFont="1" applyFill="1" applyAlignment="1">
      <alignment vertical="center"/>
    </xf>
    <xf numFmtId="0" fontId="12" fillId="0" borderId="0" xfId="0" applyNumberFormat="1" applyFont="1" applyFill="1" applyAlignment="1">
      <alignment vertical="center"/>
    </xf>
    <xf numFmtId="0" fontId="12" fillId="0" borderId="0" xfId="0" applyFont="1" applyFill="1" applyAlignment="1">
      <alignment vertical="center"/>
    </xf>
    <xf numFmtId="0" fontId="6" fillId="43" borderId="11" xfId="0" applyFont="1" applyFill="1" applyBorder="1" applyAlignment="1" applyProtection="1">
      <alignment horizontal="center" vertical="center" wrapText="1" shrinkToFit="1"/>
      <protection/>
    </xf>
    <xf numFmtId="0" fontId="6" fillId="46" borderId="11" xfId="0" applyFont="1" applyFill="1" applyBorder="1" applyAlignment="1" applyProtection="1">
      <alignment horizontal="center" vertical="center" wrapText="1" shrinkToFit="1"/>
      <protection/>
    </xf>
    <xf numFmtId="0" fontId="12" fillId="0" borderId="0" xfId="0" applyNumberFormat="1" applyFont="1" applyBorder="1" applyAlignment="1">
      <alignment vertical="center"/>
    </xf>
    <xf numFmtId="0" fontId="17" fillId="34" borderId="11" xfId="0" applyFont="1" applyFill="1" applyBorder="1" applyAlignment="1">
      <alignment horizontal="center" vertical="center"/>
    </xf>
    <xf numFmtId="5" fontId="12" fillId="0" borderId="11" xfId="0" applyNumberFormat="1" applyFont="1" applyBorder="1" applyAlignment="1">
      <alignment vertical="center"/>
    </xf>
    <xf numFmtId="6" fontId="12" fillId="0" borderId="11" xfId="0" applyNumberFormat="1" applyFont="1" applyBorder="1" applyAlignment="1">
      <alignment vertical="center"/>
    </xf>
    <xf numFmtId="0" fontId="12" fillId="42" borderId="28" xfId="0" applyFont="1" applyFill="1" applyBorder="1" applyAlignment="1" applyProtection="1">
      <alignment horizontal="center" vertical="center"/>
      <protection/>
    </xf>
    <xf numFmtId="0" fontId="10" fillId="0" borderId="0" xfId="0" applyFont="1" applyBorder="1" applyAlignment="1" applyProtection="1">
      <alignment vertical="center"/>
      <protection/>
    </xf>
    <xf numFmtId="0" fontId="10" fillId="0" borderId="0" xfId="0" applyFont="1" applyBorder="1" applyAlignment="1" applyProtection="1">
      <alignment horizontal="right" vertical="center"/>
      <protection/>
    </xf>
    <xf numFmtId="0" fontId="13"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82" fontId="10" fillId="0" borderId="0" xfId="0" applyNumberFormat="1" applyFont="1" applyBorder="1" applyAlignment="1" applyProtection="1">
      <alignment horizontal="center" vertical="center"/>
      <protection/>
    </xf>
    <xf numFmtId="0" fontId="30" fillId="0" borderId="0" xfId="0" applyFont="1" applyBorder="1" applyAlignment="1" applyProtection="1">
      <alignment vertical="center"/>
      <protection/>
    </xf>
    <xf numFmtId="0" fontId="30" fillId="0" borderId="0" xfId="0" applyFont="1" applyBorder="1" applyAlignment="1" applyProtection="1">
      <alignment horizontal="center" vertical="center"/>
      <protection/>
    </xf>
    <xf numFmtId="0" fontId="31"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49" fillId="0" borderId="0" xfId="0" applyFont="1" applyFill="1" applyBorder="1" applyAlignment="1" applyProtection="1">
      <alignment vertical="top"/>
      <protection/>
    </xf>
    <xf numFmtId="0" fontId="6" fillId="0" borderId="0" xfId="0" applyFont="1" applyFill="1" applyBorder="1" applyAlignment="1" applyProtection="1">
      <alignment vertical="top"/>
      <protection/>
    </xf>
    <xf numFmtId="0" fontId="10" fillId="0" borderId="0" xfId="0" applyFont="1" applyFill="1" applyBorder="1" applyAlignment="1" applyProtection="1">
      <alignment horizontal="center" vertical="center"/>
      <protection/>
    </xf>
    <xf numFmtId="182" fontId="10" fillId="0" borderId="0" xfId="0" applyNumberFormat="1" applyFont="1" applyFill="1" applyBorder="1" applyAlignment="1" applyProtection="1">
      <alignment horizontal="center" vertical="center"/>
      <protection/>
    </xf>
    <xf numFmtId="0" fontId="42" fillId="0" borderId="29" xfId="0" applyFont="1" applyFill="1" applyBorder="1" applyAlignment="1" applyProtection="1">
      <alignment horizontal="center" vertical="center"/>
      <protection/>
    </xf>
    <xf numFmtId="0" fontId="42" fillId="0" borderId="30" xfId="0" applyFont="1" applyBorder="1" applyAlignment="1" applyProtection="1">
      <alignment horizontal="center" vertical="center"/>
      <protection/>
    </xf>
    <xf numFmtId="0" fontId="42" fillId="0" borderId="30" xfId="0" applyFont="1" applyBorder="1" applyAlignment="1" applyProtection="1">
      <alignment horizontal="center" vertical="center" wrapText="1"/>
      <protection/>
    </xf>
    <xf numFmtId="0" fontId="44" fillId="0" borderId="29" xfId="0" applyFont="1" applyBorder="1" applyAlignment="1" applyProtection="1">
      <alignment horizontal="center" vertical="center"/>
      <protection/>
    </xf>
    <xf numFmtId="0" fontId="44" fillId="0" borderId="30" xfId="0" applyFont="1" applyBorder="1" applyAlignment="1" applyProtection="1">
      <alignment horizontal="center" vertical="center"/>
      <protection/>
    </xf>
    <xf numFmtId="0" fontId="48" fillId="0" borderId="31" xfId="0" applyFont="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26" fillId="0" borderId="0" xfId="0" applyFont="1" applyFill="1" applyBorder="1" applyAlignment="1" applyProtection="1">
      <alignment vertical="center"/>
      <protection/>
    </xf>
    <xf numFmtId="0" fontId="12" fillId="0" borderId="0" xfId="0" applyFont="1" applyAlignment="1" applyProtection="1">
      <alignment horizontal="right" vertical="center"/>
      <protection/>
    </xf>
    <xf numFmtId="0" fontId="51" fillId="15" borderId="11" xfId="0" applyFont="1" applyFill="1" applyBorder="1" applyAlignment="1">
      <alignment horizontal="center" vertical="center" wrapText="1"/>
    </xf>
    <xf numFmtId="0" fontId="106" fillId="0" borderId="30" xfId="0" applyFont="1" applyBorder="1" applyAlignment="1" applyProtection="1">
      <alignment horizontal="left" vertical="top"/>
      <protection/>
    </xf>
    <xf numFmtId="0" fontId="52" fillId="0" borderId="0" xfId="0" applyFont="1" applyAlignment="1" applyProtection="1">
      <alignment horizontal="right" vertical="top"/>
      <protection/>
    </xf>
    <xf numFmtId="0" fontId="17" fillId="47" borderId="11" xfId="0" applyFont="1" applyFill="1" applyBorder="1" applyAlignment="1" applyProtection="1">
      <alignment horizontal="center" vertical="center" wrapText="1"/>
      <protection/>
    </xf>
    <xf numFmtId="0" fontId="53" fillId="0" borderId="0" xfId="0" applyFont="1" applyAlignment="1" applyProtection="1">
      <alignment horizontal="right" vertical="top"/>
      <protection/>
    </xf>
    <xf numFmtId="0" fontId="3" fillId="0" borderId="0" xfId="0" applyFont="1" applyFill="1" applyBorder="1" applyAlignment="1" applyProtection="1">
      <alignment vertical="center" shrinkToFit="1"/>
      <protection/>
    </xf>
    <xf numFmtId="0" fontId="12" fillId="33" borderId="11" xfId="0" applyFont="1" applyFill="1" applyBorder="1" applyAlignment="1" applyProtection="1">
      <alignment horizontal="center" vertical="center" shrinkToFit="1"/>
      <protection locked="0"/>
    </xf>
    <xf numFmtId="0" fontId="54" fillId="0" borderId="0" xfId="0" applyFont="1" applyAlignment="1" applyProtection="1">
      <alignment horizontal="center" vertical="center" shrinkToFit="1"/>
      <protection locked="0"/>
    </xf>
    <xf numFmtId="0" fontId="107" fillId="0" borderId="0" xfId="0" applyFont="1" applyAlignment="1" applyProtection="1">
      <alignment vertical="center" wrapText="1"/>
      <protection/>
    </xf>
    <xf numFmtId="0" fontId="6" fillId="0" borderId="0" xfId="0" applyFont="1" applyBorder="1" applyAlignment="1" applyProtection="1">
      <alignment horizontal="center" vertical="center" shrinkToFit="1"/>
      <protection/>
    </xf>
    <xf numFmtId="0" fontId="14" fillId="0" borderId="0" xfId="0" applyFont="1" applyBorder="1" applyAlignment="1" applyProtection="1">
      <alignment vertical="center"/>
      <protection/>
    </xf>
    <xf numFmtId="0" fontId="12" fillId="0" borderId="0" xfId="0" applyFont="1" applyBorder="1" applyAlignment="1" applyProtection="1">
      <alignment vertical="center"/>
      <protection/>
    </xf>
    <xf numFmtId="49" fontId="12" fillId="0" borderId="0" xfId="0" applyNumberFormat="1" applyFont="1" applyBorder="1" applyAlignment="1" applyProtection="1">
      <alignment horizontal="center" vertical="center"/>
      <protection/>
    </xf>
    <xf numFmtId="49" fontId="12" fillId="0" borderId="0" xfId="0" applyNumberFormat="1" applyFont="1" applyBorder="1" applyAlignment="1" applyProtection="1">
      <alignment vertical="center"/>
      <protection/>
    </xf>
    <xf numFmtId="0" fontId="12" fillId="0" borderId="0" xfId="0" applyFont="1" applyBorder="1" applyAlignment="1" applyProtection="1">
      <alignment vertical="center"/>
      <protection/>
    </xf>
    <xf numFmtId="0" fontId="24" fillId="33" borderId="0" xfId="0" applyFont="1" applyFill="1" applyBorder="1" applyAlignment="1" applyProtection="1">
      <alignment horizontal="right" vertical="center" shrinkToFit="1"/>
      <protection/>
    </xf>
    <xf numFmtId="0" fontId="14" fillId="0" borderId="32" xfId="0" applyFont="1" applyFill="1" applyBorder="1" applyAlignment="1" applyProtection="1">
      <alignment horizontal="center" vertical="center"/>
      <protection/>
    </xf>
    <xf numFmtId="0" fontId="14" fillId="0" borderId="11" xfId="0" applyFont="1" applyFill="1" applyBorder="1" applyAlignment="1" applyProtection="1">
      <alignment vertical="center"/>
      <protection/>
    </xf>
    <xf numFmtId="0" fontId="24" fillId="33" borderId="11" xfId="0" applyFont="1" applyFill="1" applyBorder="1" applyAlignment="1" applyProtection="1">
      <alignment horizontal="right" vertical="center" shrinkToFit="1"/>
      <protection/>
    </xf>
    <xf numFmtId="0" fontId="12" fillId="0" borderId="11" xfId="0" applyFont="1" applyBorder="1" applyAlignment="1" applyProtection="1">
      <alignment vertical="center"/>
      <protection/>
    </xf>
    <xf numFmtId="49" fontId="29" fillId="0" borderId="0" xfId="0" applyNumberFormat="1" applyFont="1" applyFill="1" applyBorder="1" applyAlignment="1" applyProtection="1">
      <alignment horizontal="center"/>
      <protection/>
    </xf>
    <xf numFmtId="49" fontId="29" fillId="0" borderId="0" xfId="0" applyNumberFormat="1" applyFont="1" applyBorder="1" applyAlignment="1" applyProtection="1">
      <alignment horizontal="center" vertical="center"/>
      <protection/>
    </xf>
    <xf numFmtId="49" fontId="14" fillId="0" borderId="0" xfId="0" applyNumberFormat="1" applyFont="1" applyBorder="1" applyAlignment="1" applyProtection="1">
      <alignment vertical="center"/>
      <protection/>
    </xf>
    <xf numFmtId="182" fontId="31" fillId="0" borderId="0" xfId="0" applyNumberFormat="1" applyFont="1" applyBorder="1" applyAlignment="1" applyProtection="1">
      <alignment horizontal="center" vertical="center"/>
      <protection/>
    </xf>
    <xf numFmtId="0" fontId="26" fillId="0" borderId="0" xfId="0" applyFont="1" applyFill="1" applyBorder="1" applyAlignment="1" applyProtection="1">
      <alignment vertical="center" shrinkToFit="1"/>
      <protection locked="0"/>
    </xf>
    <xf numFmtId="0" fontId="23" fillId="0" borderId="0"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2" fillId="7" borderId="11" xfId="0" applyFont="1" applyFill="1" applyBorder="1" applyAlignment="1" applyProtection="1">
      <alignment horizontal="center" vertical="center"/>
      <protection/>
    </xf>
    <xf numFmtId="0" fontId="51" fillId="7" borderId="11" xfId="0" applyFont="1" applyFill="1" applyBorder="1" applyAlignment="1">
      <alignment horizontal="center" vertical="center" wrapText="1"/>
    </xf>
    <xf numFmtId="0" fontId="12" fillId="48" borderId="11" xfId="0" applyFont="1" applyFill="1" applyBorder="1" applyAlignment="1" applyProtection="1">
      <alignment horizontal="center" vertical="center" shrinkToFit="1"/>
      <protection/>
    </xf>
    <xf numFmtId="0" fontId="6" fillId="0" borderId="33" xfId="0" applyFont="1" applyBorder="1" applyAlignment="1" applyProtection="1">
      <alignment horizontal="center" vertical="center"/>
      <protection/>
    </xf>
    <xf numFmtId="0" fontId="6" fillId="0" borderId="34" xfId="0" applyFont="1" applyBorder="1" applyAlignment="1" applyProtection="1">
      <alignment horizontal="center" vertical="center"/>
      <protection/>
    </xf>
    <xf numFmtId="0" fontId="3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xf>
    <xf numFmtId="0" fontId="13" fillId="0" borderId="0" xfId="0" applyFont="1" applyAlignment="1">
      <alignment vertical="center"/>
    </xf>
    <xf numFmtId="0" fontId="3" fillId="0" borderId="0" xfId="0" applyFont="1" applyAlignment="1">
      <alignment vertical="center"/>
    </xf>
    <xf numFmtId="0" fontId="108" fillId="0" borderId="0" xfId="0" applyFont="1" applyAlignment="1">
      <alignment vertical="top"/>
    </xf>
    <xf numFmtId="0" fontId="24" fillId="33" borderId="32" xfId="0" applyFont="1" applyFill="1" applyBorder="1" applyAlignment="1" applyProtection="1">
      <alignment horizontal="right" vertical="center" shrinkToFit="1"/>
      <protection/>
    </xf>
    <xf numFmtId="0" fontId="14" fillId="0" borderId="32" xfId="0" applyFont="1" applyFill="1" applyBorder="1" applyAlignment="1" applyProtection="1">
      <alignment vertical="center"/>
      <protection/>
    </xf>
    <xf numFmtId="0" fontId="14" fillId="0" borderId="11" xfId="0" applyFont="1" applyBorder="1" applyAlignment="1" applyProtection="1">
      <alignment vertical="center"/>
      <protection/>
    </xf>
    <xf numFmtId="0" fontId="12" fillId="0" borderId="11" xfId="0" applyFont="1" applyBorder="1" applyAlignment="1" applyProtection="1">
      <alignment vertical="center"/>
      <protection/>
    </xf>
    <xf numFmtId="0" fontId="57" fillId="0" borderId="0" xfId="0" applyFont="1" applyAlignment="1" applyProtection="1">
      <alignment horizontal="center" vertical="center"/>
      <protection/>
    </xf>
    <xf numFmtId="182" fontId="5" fillId="0" borderId="11" xfId="0" applyNumberFormat="1" applyFont="1" applyBorder="1" applyAlignment="1" applyProtection="1">
      <alignment horizontal="center" vertical="center"/>
      <protection/>
    </xf>
    <xf numFmtId="0" fontId="109" fillId="0" borderId="35" xfId="43" applyFont="1" applyFill="1" applyBorder="1" applyAlignment="1" applyProtection="1">
      <alignment horizontal="center" vertical="center"/>
      <protection/>
    </xf>
    <xf numFmtId="0" fontId="109" fillId="0" borderId="36" xfId="43" applyFont="1" applyFill="1" applyBorder="1" applyAlignment="1" applyProtection="1">
      <alignment horizontal="center" vertical="center"/>
      <protection/>
    </xf>
    <xf numFmtId="0" fontId="109" fillId="0" borderId="37" xfId="43" applyFont="1" applyFill="1" applyBorder="1" applyAlignment="1" applyProtection="1">
      <alignment horizontal="center" vertical="center"/>
      <protection/>
    </xf>
    <xf numFmtId="0" fontId="55" fillId="0" borderId="20" xfId="0" applyFont="1" applyBorder="1" applyAlignment="1" applyProtection="1">
      <alignment horizontal="center" vertical="center" wrapText="1" shrinkToFit="1"/>
      <protection/>
    </xf>
    <xf numFmtId="5" fontId="3" fillId="0" borderId="20" xfId="0" applyNumberFormat="1" applyFont="1" applyBorder="1" applyAlignment="1" applyProtection="1">
      <alignment horizontal="right" vertical="center"/>
      <protection/>
    </xf>
    <xf numFmtId="182" fontId="5" fillId="0" borderId="15" xfId="0" applyNumberFormat="1" applyFont="1" applyBorder="1" applyAlignment="1" applyProtection="1">
      <alignment horizontal="right" vertical="center"/>
      <protection/>
    </xf>
    <xf numFmtId="182" fontId="5" fillId="0" borderId="18" xfId="0" applyNumberFormat="1" applyFont="1" applyBorder="1" applyAlignment="1" applyProtection="1">
      <alignment horizontal="right" vertical="center"/>
      <protection/>
    </xf>
    <xf numFmtId="0" fontId="6" fillId="0" borderId="0" xfId="0" applyFont="1" applyAlignment="1" applyProtection="1">
      <alignment horizontal="center" vertical="center"/>
      <protection/>
    </xf>
    <xf numFmtId="0" fontId="56" fillId="0" borderId="0" xfId="0" applyFont="1" applyAlignment="1" applyProtection="1">
      <alignment horizontal="right" vertical="center" wrapText="1" shrinkToFit="1"/>
      <protection/>
    </xf>
    <xf numFmtId="0" fontId="110" fillId="0" borderId="0" xfId="0" applyFont="1" applyAlignment="1">
      <alignment horizontal="right" vertical="center" wrapText="1" shrinkToFit="1"/>
    </xf>
    <xf numFmtId="0" fontId="110" fillId="0" borderId="38" xfId="0" applyFont="1" applyBorder="1" applyAlignment="1">
      <alignment horizontal="right" vertical="center" wrapText="1" shrinkToFit="1"/>
    </xf>
    <xf numFmtId="49" fontId="26" fillId="7" borderId="16" xfId="0" applyNumberFormat="1" applyFont="1" applyFill="1" applyBorder="1" applyAlignment="1" applyProtection="1">
      <alignment horizontal="center" vertical="center" shrinkToFit="1"/>
      <protection locked="0"/>
    </xf>
    <xf numFmtId="49" fontId="26" fillId="7" borderId="39" xfId="0" applyNumberFormat="1" applyFont="1" applyFill="1" applyBorder="1" applyAlignment="1" applyProtection="1">
      <alignment horizontal="center" vertical="center" shrinkToFit="1"/>
      <protection locked="0"/>
    </xf>
    <xf numFmtId="0" fontId="107" fillId="0" borderId="40" xfId="0" applyFont="1" applyBorder="1" applyAlignment="1">
      <alignment horizontal="center" vertical="top" shrinkToFit="1"/>
    </xf>
    <xf numFmtId="0" fontId="26" fillId="7" borderId="16" xfId="0" applyFont="1" applyFill="1" applyBorder="1" applyAlignment="1" applyProtection="1">
      <alignment horizontal="center" vertical="center" shrinkToFit="1"/>
      <protection locked="0"/>
    </xf>
    <xf numFmtId="0" fontId="26" fillId="7" borderId="41" xfId="0" applyFont="1" applyFill="1" applyBorder="1" applyAlignment="1" applyProtection="1">
      <alignment horizontal="center" vertical="center" shrinkToFit="1"/>
      <protection locked="0"/>
    </xf>
    <xf numFmtId="0" fontId="26" fillId="7" borderId="39" xfId="0" applyFont="1" applyFill="1" applyBorder="1" applyAlignment="1" applyProtection="1">
      <alignment horizontal="center" vertical="center" shrinkToFit="1"/>
      <protection locked="0"/>
    </xf>
    <xf numFmtId="0" fontId="111" fillId="49" borderId="0" xfId="0" applyFont="1" applyFill="1" applyAlignment="1" applyProtection="1">
      <alignment horizontal="left" vertical="center" wrapText="1"/>
      <protection/>
    </xf>
    <xf numFmtId="182" fontId="5" fillId="0" borderId="0" xfId="0" applyNumberFormat="1" applyFont="1" applyBorder="1" applyAlignment="1" applyProtection="1">
      <alignment vertical="center"/>
      <protection/>
    </xf>
    <xf numFmtId="0" fontId="6" fillId="0" borderId="42" xfId="0" applyFont="1" applyBorder="1" applyAlignment="1" applyProtection="1">
      <alignment horizontal="center" vertical="center"/>
      <protection/>
    </xf>
    <xf numFmtId="0" fontId="6" fillId="0" borderId="43" xfId="0" applyFont="1" applyBorder="1" applyAlignment="1" applyProtection="1">
      <alignment horizontal="center" vertical="center"/>
      <protection/>
    </xf>
    <xf numFmtId="0" fontId="47" fillId="7" borderId="44" xfId="43" applyFont="1" applyFill="1" applyBorder="1" applyAlignment="1" applyProtection="1">
      <alignment horizontal="center" vertical="center" shrinkToFit="1"/>
      <protection locked="0"/>
    </xf>
    <xf numFmtId="0" fontId="3" fillId="7" borderId="45" xfId="0" applyFont="1" applyFill="1" applyBorder="1" applyAlignment="1" applyProtection="1">
      <alignment horizontal="center" vertical="center" shrinkToFit="1"/>
      <protection locked="0"/>
    </xf>
    <xf numFmtId="0" fontId="3" fillId="7" borderId="46" xfId="0" applyFont="1" applyFill="1" applyBorder="1" applyAlignment="1" applyProtection="1">
      <alignment horizontal="center" vertical="center" shrinkToFit="1"/>
      <protection locked="0"/>
    </xf>
    <xf numFmtId="0" fontId="6" fillId="0" borderId="47" xfId="0" applyFont="1" applyBorder="1" applyAlignment="1" applyProtection="1">
      <alignment horizontal="center" vertical="center" wrapText="1"/>
      <protection/>
    </xf>
    <xf numFmtId="0" fontId="6" fillId="0" borderId="48" xfId="0" applyFont="1" applyBorder="1" applyAlignment="1" applyProtection="1">
      <alignment horizontal="center" vertical="center"/>
      <protection/>
    </xf>
    <xf numFmtId="0" fontId="3" fillId="7" borderId="49" xfId="0" applyFont="1" applyFill="1" applyBorder="1" applyAlignment="1" applyProtection="1">
      <alignment vertical="center" shrinkToFit="1"/>
      <protection locked="0"/>
    </xf>
    <xf numFmtId="0" fontId="3" fillId="7" borderId="50" xfId="0" applyFont="1" applyFill="1" applyBorder="1" applyAlignment="1" applyProtection="1">
      <alignment vertical="center" shrinkToFit="1"/>
      <protection locked="0"/>
    </xf>
    <xf numFmtId="0" fontId="3" fillId="7" borderId="48" xfId="0" applyFont="1" applyFill="1" applyBorder="1" applyAlignment="1" applyProtection="1">
      <alignment vertical="center" shrinkToFit="1"/>
      <protection locked="0"/>
    </xf>
    <xf numFmtId="0" fontId="6" fillId="0" borderId="51" xfId="0" applyFont="1" applyBorder="1" applyAlignment="1" applyProtection="1">
      <alignment horizontal="center" vertical="center"/>
      <protection/>
    </xf>
    <xf numFmtId="0" fontId="6" fillId="0" borderId="52" xfId="0" applyFont="1" applyBorder="1" applyAlignment="1" applyProtection="1">
      <alignment horizontal="center" vertical="center"/>
      <protection/>
    </xf>
    <xf numFmtId="0" fontId="6" fillId="0" borderId="53" xfId="0" applyFont="1" applyBorder="1" applyAlignment="1" applyProtection="1">
      <alignment horizontal="center" vertical="center"/>
      <protection/>
    </xf>
    <xf numFmtId="182" fontId="5" fillId="0" borderId="0" xfId="0" applyNumberFormat="1" applyFont="1" applyBorder="1" applyAlignment="1" applyProtection="1">
      <alignment horizontal="center" vertical="center"/>
      <protection/>
    </xf>
    <xf numFmtId="0" fontId="6" fillId="0" borderId="54" xfId="0" applyFont="1" applyBorder="1" applyAlignment="1" applyProtection="1">
      <alignment horizontal="center" vertical="center"/>
      <protection/>
    </xf>
    <xf numFmtId="0" fontId="31" fillId="7" borderId="0" xfId="0" applyFont="1" applyFill="1" applyBorder="1" applyAlignment="1" applyProtection="1">
      <alignment horizontal="center" vertical="center"/>
      <protection/>
    </xf>
    <xf numFmtId="0" fontId="3" fillId="7" borderId="55" xfId="0" applyFont="1" applyFill="1" applyBorder="1" applyAlignment="1" applyProtection="1">
      <alignment vertical="center" shrinkToFit="1"/>
      <protection locked="0"/>
    </xf>
    <xf numFmtId="0" fontId="3" fillId="7" borderId="41" xfId="0" applyFont="1" applyFill="1" applyBorder="1" applyAlignment="1" applyProtection="1">
      <alignment vertical="center" shrinkToFit="1"/>
      <protection locked="0"/>
    </xf>
    <xf numFmtId="0" fontId="3" fillId="7" borderId="56" xfId="0" applyFont="1" applyFill="1" applyBorder="1" applyAlignment="1" applyProtection="1">
      <alignment vertical="center" shrinkToFit="1"/>
      <protection locked="0"/>
    </xf>
    <xf numFmtId="0" fontId="6" fillId="0" borderId="0" xfId="0" applyFont="1" applyBorder="1" applyAlignment="1" applyProtection="1">
      <alignment horizontal="center" vertical="center"/>
      <protection/>
    </xf>
    <xf numFmtId="0" fontId="6" fillId="0" borderId="57" xfId="0" applyFont="1" applyBorder="1" applyAlignment="1" applyProtection="1">
      <alignment horizontal="center" vertical="center"/>
      <protection/>
    </xf>
    <xf numFmtId="6" fontId="5" fillId="0" borderId="15" xfId="0" applyNumberFormat="1" applyFont="1" applyBorder="1" applyAlignment="1" applyProtection="1">
      <alignment horizontal="right" vertical="center"/>
      <protection/>
    </xf>
    <xf numFmtId="6" fontId="5" fillId="0" borderId="10" xfId="0" applyNumberFormat="1" applyFont="1" applyBorder="1" applyAlignment="1" applyProtection="1">
      <alignment horizontal="right" vertical="center"/>
      <protection/>
    </xf>
    <xf numFmtId="6" fontId="5" fillId="0" borderId="18" xfId="0" applyNumberFormat="1" applyFont="1" applyBorder="1" applyAlignment="1" applyProtection="1">
      <alignment horizontal="right" vertical="center"/>
      <protection/>
    </xf>
    <xf numFmtId="5" fontId="3" fillId="0" borderId="0" xfId="0" applyNumberFormat="1" applyFont="1" applyBorder="1" applyAlignment="1" applyProtection="1">
      <alignment horizontal="right" vertical="center"/>
      <protection/>
    </xf>
    <xf numFmtId="0" fontId="31" fillId="0" borderId="58" xfId="0" applyFont="1" applyBorder="1" applyAlignment="1" applyProtection="1">
      <alignment horizontal="center" vertical="center"/>
      <protection/>
    </xf>
    <xf numFmtId="0" fontId="31" fillId="0" borderId="59" xfId="0" applyFont="1" applyBorder="1" applyAlignment="1" applyProtection="1">
      <alignment horizontal="center" vertical="center"/>
      <protection/>
    </xf>
    <xf numFmtId="0" fontId="31" fillId="0" borderId="60" xfId="0" applyFont="1" applyBorder="1" applyAlignment="1" applyProtection="1">
      <alignment horizontal="center" vertical="center"/>
      <protection/>
    </xf>
    <xf numFmtId="0" fontId="3" fillId="7" borderId="39" xfId="0" applyFont="1" applyFill="1" applyBorder="1" applyAlignment="1" applyProtection="1">
      <alignment vertical="center" shrinkToFit="1"/>
      <protection locked="0"/>
    </xf>
    <xf numFmtId="0" fontId="3" fillId="7" borderId="61" xfId="0" applyFont="1" applyFill="1" applyBorder="1" applyAlignment="1" applyProtection="1">
      <alignment vertical="center" shrinkToFit="1"/>
      <protection locked="0"/>
    </xf>
    <xf numFmtId="181" fontId="6" fillId="0" borderId="0" xfId="0" applyNumberFormat="1" applyFont="1" applyAlignment="1" applyProtection="1">
      <alignment horizontal="right" vertical="center" shrinkToFit="1"/>
      <protection/>
    </xf>
    <xf numFmtId="181" fontId="6" fillId="0" borderId="62" xfId="0" applyNumberFormat="1" applyFont="1" applyBorder="1" applyAlignment="1" applyProtection="1">
      <alignment horizontal="right" vertical="center" shrinkToFit="1"/>
      <protection/>
    </xf>
    <xf numFmtId="0" fontId="6" fillId="0" borderId="0" xfId="0" applyFont="1" applyBorder="1" applyAlignment="1" applyProtection="1">
      <alignment horizontal="right" vertical="center" wrapText="1"/>
      <protection/>
    </xf>
    <xf numFmtId="0" fontId="6" fillId="0" borderId="0" xfId="0" applyFont="1" applyBorder="1" applyAlignment="1" applyProtection="1">
      <alignment horizontal="right" vertical="center"/>
      <protection/>
    </xf>
    <xf numFmtId="0" fontId="55" fillId="0" borderId="63" xfId="0" applyFont="1" applyBorder="1" applyAlignment="1" applyProtection="1">
      <alignment horizontal="center" vertical="center" wrapText="1" shrinkToFit="1"/>
      <protection/>
    </xf>
    <xf numFmtId="0" fontId="55" fillId="0" borderId="64" xfId="0" applyFont="1" applyBorder="1" applyAlignment="1" applyProtection="1">
      <alignment horizontal="center" vertical="center" wrapText="1" shrinkToFit="1"/>
      <protection/>
    </xf>
    <xf numFmtId="182" fontId="5" fillId="0" borderId="65" xfId="0" applyNumberFormat="1" applyFont="1" applyBorder="1" applyAlignment="1" applyProtection="1">
      <alignment horizontal="right" vertical="center"/>
      <protection/>
    </xf>
    <xf numFmtId="182" fontId="5" fillId="0" borderId="66" xfId="0" applyNumberFormat="1" applyFont="1" applyBorder="1" applyAlignment="1" applyProtection="1">
      <alignment horizontal="right" vertical="center"/>
      <protection/>
    </xf>
    <xf numFmtId="0" fontId="6" fillId="0" borderId="0" xfId="0" applyFont="1" applyBorder="1" applyAlignment="1" applyProtection="1">
      <alignment horizontal="center" vertical="center" shrinkToFit="1"/>
      <protection/>
    </xf>
    <xf numFmtId="0" fontId="5" fillId="0" borderId="0" xfId="0" applyFont="1" applyAlignment="1" applyProtection="1">
      <alignment horizontal="left" vertical="center" wrapText="1"/>
      <protection/>
    </xf>
    <xf numFmtId="0" fontId="3" fillId="7" borderId="67" xfId="0" applyFont="1" applyFill="1" applyBorder="1" applyAlignment="1" applyProtection="1">
      <alignment vertical="center" shrinkToFit="1"/>
      <protection locked="0"/>
    </xf>
    <xf numFmtId="0" fontId="3" fillId="7" borderId="68" xfId="0" applyFont="1" applyFill="1" applyBorder="1" applyAlignment="1" applyProtection="1">
      <alignment vertical="center" shrinkToFit="1"/>
      <protection locked="0"/>
    </xf>
    <xf numFmtId="0" fontId="3" fillId="7" borderId="10" xfId="0" applyFont="1" applyFill="1" applyBorder="1" applyAlignment="1" applyProtection="1">
      <alignment vertical="center" shrinkToFit="1"/>
      <protection locked="0"/>
    </xf>
    <xf numFmtId="0" fontId="3" fillId="7" borderId="69" xfId="0" applyFont="1" applyFill="1" applyBorder="1" applyAlignment="1" applyProtection="1">
      <alignment vertical="center" shrinkToFit="1"/>
      <protection locked="0"/>
    </xf>
    <xf numFmtId="0" fontId="50" fillId="0" borderId="0" xfId="0" applyFont="1" applyBorder="1" applyAlignment="1" applyProtection="1">
      <alignment horizontal="center" vertical="center" wrapText="1"/>
      <protection/>
    </xf>
    <xf numFmtId="0" fontId="50" fillId="0" borderId="0" xfId="0" applyFont="1" applyBorder="1" applyAlignment="1" applyProtection="1">
      <alignment horizontal="center" vertical="center"/>
      <protection/>
    </xf>
    <xf numFmtId="0" fontId="6" fillId="0" borderId="38" xfId="0" applyFont="1" applyBorder="1" applyAlignment="1" applyProtection="1">
      <alignment horizontal="center" vertical="center" shrinkToFit="1"/>
      <protection/>
    </xf>
    <xf numFmtId="0" fontId="6" fillId="0" borderId="70" xfId="0" applyFont="1" applyBorder="1" applyAlignment="1" applyProtection="1">
      <alignment horizontal="center" vertical="center" shrinkToFit="1"/>
      <protection/>
    </xf>
    <xf numFmtId="0" fontId="3" fillId="7" borderId="52" xfId="0" applyFont="1" applyFill="1" applyBorder="1" applyAlignment="1" applyProtection="1">
      <alignment vertical="center" shrinkToFit="1"/>
      <protection locked="0"/>
    </xf>
    <xf numFmtId="49" fontId="47" fillId="7" borderId="44" xfId="43" applyNumberFormat="1" applyFont="1" applyFill="1" applyBorder="1" applyAlignment="1" applyProtection="1">
      <alignment horizontal="center" vertical="center" shrinkToFit="1"/>
      <protection locked="0"/>
    </xf>
    <xf numFmtId="49" fontId="3" fillId="7" borderId="45" xfId="0" applyNumberFormat="1" applyFont="1" applyFill="1" applyBorder="1" applyAlignment="1" applyProtection="1">
      <alignment horizontal="center" vertical="center" shrinkToFit="1"/>
      <protection locked="0"/>
    </xf>
    <xf numFmtId="49" fontId="3" fillId="7" borderId="46" xfId="0" applyNumberFormat="1" applyFont="1" applyFill="1" applyBorder="1" applyAlignment="1" applyProtection="1">
      <alignment horizontal="center" vertical="center" shrinkToFit="1"/>
      <protection locked="0"/>
    </xf>
    <xf numFmtId="0" fontId="6" fillId="0" borderId="71" xfId="0" applyFont="1" applyBorder="1" applyAlignment="1" applyProtection="1">
      <alignment horizontal="center" vertical="center"/>
      <protection/>
    </xf>
    <xf numFmtId="0" fontId="6" fillId="0" borderId="72" xfId="0" applyFont="1" applyBorder="1" applyAlignment="1" applyProtection="1">
      <alignment horizontal="center" vertical="center"/>
      <protection/>
    </xf>
    <xf numFmtId="0" fontId="6" fillId="0" borderId="0" xfId="0" applyFont="1" applyBorder="1" applyAlignment="1" applyProtection="1">
      <alignment horizontal="center" vertical="center" wrapText="1"/>
      <protection/>
    </xf>
    <xf numFmtId="6" fontId="5" fillId="0" borderId="0" xfId="0" applyNumberFormat="1" applyFont="1" applyBorder="1" applyAlignment="1" applyProtection="1">
      <alignment horizontal="right" vertical="center"/>
      <protection/>
    </xf>
    <xf numFmtId="182" fontId="31" fillId="0" borderId="73" xfId="0" applyNumberFormat="1" applyFont="1" applyBorder="1" applyAlignment="1" applyProtection="1">
      <alignment horizontal="center" vertical="center"/>
      <protection/>
    </xf>
    <xf numFmtId="182" fontId="31" fillId="0" borderId="74" xfId="0" applyNumberFormat="1" applyFont="1" applyBorder="1" applyAlignment="1" applyProtection="1">
      <alignment horizontal="center" vertical="center"/>
      <protection/>
    </xf>
    <xf numFmtId="182" fontId="31" fillId="0" borderId="75" xfId="0" applyNumberFormat="1" applyFont="1" applyBorder="1" applyAlignment="1" applyProtection="1">
      <alignment horizontal="center" vertical="center"/>
      <protection/>
    </xf>
    <xf numFmtId="5" fontId="3" fillId="0" borderId="63" xfId="0" applyNumberFormat="1" applyFont="1" applyBorder="1" applyAlignment="1" applyProtection="1">
      <alignment horizontal="right" vertical="center"/>
      <protection/>
    </xf>
    <xf numFmtId="5" fontId="3" fillId="0" borderId="64" xfId="0" applyNumberFormat="1" applyFont="1" applyBorder="1" applyAlignment="1" applyProtection="1">
      <alignment horizontal="right" vertical="center"/>
      <protection/>
    </xf>
    <xf numFmtId="6" fontId="31" fillId="0" borderId="73" xfId="0" applyNumberFormat="1" applyFont="1" applyFill="1" applyBorder="1" applyAlignment="1" applyProtection="1">
      <alignment horizontal="right" vertical="center"/>
      <protection/>
    </xf>
    <xf numFmtId="6" fontId="31" fillId="0" borderId="74" xfId="0" applyNumberFormat="1" applyFont="1" applyFill="1" applyBorder="1" applyAlignment="1" applyProtection="1">
      <alignment horizontal="right" vertical="center"/>
      <protection/>
    </xf>
    <xf numFmtId="6" fontId="31" fillId="0" borderId="75" xfId="0" applyNumberFormat="1" applyFont="1" applyFill="1" applyBorder="1" applyAlignment="1" applyProtection="1">
      <alignment horizontal="right" vertical="center"/>
      <protection/>
    </xf>
    <xf numFmtId="0" fontId="16" fillId="0" borderId="0" xfId="0" applyFont="1" applyAlignment="1" applyProtection="1">
      <alignment horizontal="center" vertical="center" shrinkToFit="1"/>
      <protection/>
    </xf>
    <xf numFmtId="0" fontId="16" fillId="0" borderId="76" xfId="0" applyFont="1" applyBorder="1" applyAlignment="1" applyProtection="1">
      <alignment horizontal="center" vertical="center" shrinkToFit="1"/>
      <protection/>
    </xf>
    <xf numFmtId="6" fontId="5" fillId="0" borderId="65" xfId="0" applyNumberFormat="1" applyFont="1" applyBorder="1" applyAlignment="1" applyProtection="1">
      <alignment horizontal="right" vertical="center"/>
      <protection/>
    </xf>
    <xf numFmtId="6" fontId="5" fillId="0" borderId="77" xfId="0" applyNumberFormat="1" applyFont="1" applyBorder="1" applyAlignment="1" applyProtection="1">
      <alignment horizontal="right" vertical="center"/>
      <protection/>
    </xf>
    <xf numFmtId="6" fontId="5" fillId="0" borderId="66" xfId="0" applyNumberFormat="1" applyFont="1" applyBorder="1" applyAlignment="1" applyProtection="1">
      <alignment horizontal="right" vertical="center"/>
      <protection/>
    </xf>
    <xf numFmtId="0" fontId="32" fillId="0" borderId="0" xfId="0" applyFont="1" applyAlignment="1" applyProtection="1">
      <alignment horizontal="center" vertical="center"/>
      <protection/>
    </xf>
    <xf numFmtId="0" fontId="46" fillId="0" borderId="0" xfId="0" applyFont="1" applyBorder="1" applyAlignment="1" applyProtection="1">
      <alignment horizontal="center" vertical="center" shrinkToFit="1"/>
      <protection/>
    </xf>
    <xf numFmtId="0" fontId="46" fillId="0" borderId="78" xfId="0" applyFont="1" applyBorder="1" applyAlignment="1" applyProtection="1">
      <alignment horizontal="center" vertical="center" shrinkToFit="1"/>
      <protection/>
    </xf>
    <xf numFmtId="0" fontId="6" fillId="0" borderId="79" xfId="0" applyFont="1" applyFill="1" applyBorder="1" applyAlignment="1" applyProtection="1">
      <alignment horizontal="center" vertical="center"/>
      <protection/>
    </xf>
    <xf numFmtId="0" fontId="6" fillId="0" borderId="80" xfId="0" applyFont="1" applyFill="1" applyBorder="1" applyAlignment="1" applyProtection="1">
      <alignment horizontal="center" vertical="center"/>
      <protection/>
    </xf>
    <xf numFmtId="0" fontId="6" fillId="0" borderId="81" xfId="0" applyFont="1" applyFill="1" applyBorder="1" applyAlignment="1" applyProtection="1">
      <alignment horizontal="center" vertical="center"/>
      <protection/>
    </xf>
    <xf numFmtId="0" fontId="18" fillId="0" borderId="82" xfId="0" applyFont="1" applyBorder="1" applyAlignment="1" applyProtection="1">
      <alignment horizontal="center" vertical="center" shrinkToFit="1"/>
      <protection/>
    </xf>
    <xf numFmtId="0" fontId="18" fillId="0" borderId="83" xfId="0" applyFont="1" applyBorder="1" applyAlignment="1" applyProtection="1">
      <alignment horizontal="center" vertical="center" shrinkToFit="1"/>
      <protection/>
    </xf>
    <xf numFmtId="0" fontId="18" fillId="0" borderId="84" xfId="0" applyFont="1" applyBorder="1" applyAlignment="1" applyProtection="1">
      <alignment horizontal="center" vertical="center" shrinkToFit="1"/>
      <protection/>
    </xf>
    <xf numFmtId="0" fontId="10" fillId="0" borderId="0" xfId="0" applyFont="1" applyAlignment="1" applyProtection="1">
      <alignment horizontal="center" vertical="center"/>
      <protection/>
    </xf>
    <xf numFmtId="0" fontId="20" fillId="0" borderId="0" xfId="0"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0" fontId="25" fillId="0" borderId="0" xfId="0" applyFont="1" applyBorder="1" applyAlignment="1" applyProtection="1">
      <alignment horizontal="center" vertical="center"/>
      <protection/>
    </xf>
    <xf numFmtId="0" fontId="25" fillId="0" borderId="85" xfId="0" applyFont="1" applyBorder="1" applyAlignment="1" applyProtection="1">
      <alignment horizontal="center" vertical="center"/>
      <protection/>
    </xf>
    <xf numFmtId="0" fontId="23" fillId="0" borderId="54" xfId="0" applyFont="1" applyBorder="1" applyAlignment="1" applyProtection="1">
      <alignment horizontal="center" vertical="center" wrapText="1"/>
      <protection/>
    </xf>
    <xf numFmtId="0" fontId="23" fillId="0" borderId="48" xfId="0" applyFont="1" applyBorder="1" applyAlignment="1" applyProtection="1">
      <alignment horizontal="center" vertical="center"/>
      <protection/>
    </xf>
    <xf numFmtId="0" fontId="26" fillId="7" borderId="86" xfId="0" applyFont="1" applyFill="1" applyBorder="1" applyAlignment="1" applyProtection="1">
      <alignment vertical="center" shrinkToFit="1"/>
      <protection locked="0"/>
    </xf>
    <xf numFmtId="0" fontId="26" fillId="7" borderId="80" xfId="0" applyFont="1" applyFill="1" applyBorder="1" applyAlignment="1" applyProtection="1">
      <alignment vertical="center" shrinkToFit="1"/>
      <protection locked="0"/>
    </xf>
    <xf numFmtId="0" fontId="26" fillId="7" borderId="87" xfId="0" applyFont="1" applyFill="1" applyBorder="1" applyAlignment="1" applyProtection="1">
      <alignment vertical="center" shrinkToFit="1"/>
      <protection locked="0"/>
    </xf>
    <xf numFmtId="0" fontId="26" fillId="7" borderId="88" xfId="0" applyFont="1" applyFill="1" applyBorder="1" applyAlignment="1" applyProtection="1">
      <alignment vertical="center" shrinkToFit="1"/>
      <protection locked="0"/>
    </xf>
    <xf numFmtId="0" fontId="26" fillId="7" borderId="89" xfId="0" applyFont="1" applyFill="1" applyBorder="1" applyAlignment="1" applyProtection="1">
      <alignment vertical="center" shrinkToFit="1"/>
      <protection locked="0"/>
    </xf>
    <xf numFmtId="0" fontId="26" fillId="7" borderId="90" xfId="0" applyFont="1" applyFill="1" applyBorder="1" applyAlignment="1" applyProtection="1">
      <alignment vertical="center" shrinkToFit="1"/>
      <protection locked="0"/>
    </xf>
    <xf numFmtId="0" fontId="9" fillId="50" borderId="0" xfId="0" applyFont="1" applyFill="1" applyBorder="1" applyAlignment="1" applyProtection="1">
      <alignment horizontal="center" vertical="center"/>
      <protection/>
    </xf>
    <xf numFmtId="176" fontId="14" fillId="0" borderId="21" xfId="0" applyNumberFormat="1" applyFont="1" applyBorder="1" applyAlignment="1" applyProtection="1">
      <alignment horizontal="center" vertical="center" shrinkToFit="1"/>
      <protection/>
    </xf>
    <xf numFmtId="176" fontId="14" fillId="0" borderId="22" xfId="0" applyNumberFormat="1" applyFont="1" applyBorder="1" applyAlignment="1" applyProtection="1">
      <alignment horizontal="center" vertical="center" shrinkToFit="1"/>
      <protection/>
    </xf>
    <xf numFmtId="176" fontId="14" fillId="0" borderId="23" xfId="0" applyNumberFormat="1" applyFont="1" applyBorder="1" applyAlignment="1" applyProtection="1">
      <alignment horizontal="center" vertical="center" shrinkToFit="1"/>
      <protection/>
    </xf>
    <xf numFmtId="0" fontId="25" fillId="28" borderId="91" xfId="0" applyFont="1" applyFill="1" applyBorder="1" applyAlignment="1" applyProtection="1">
      <alignment horizontal="center" vertical="center"/>
      <protection locked="0"/>
    </xf>
    <xf numFmtId="0" fontId="25" fillId="28" borderId="92" xfId="0" applyFont="1" applyFill="1" applyBorder="1" applyAlignment="1" applyProtection="1">
      <alignment horizontal="center" vertical="center"/>
      <protection locked="0"/>
    </xf>
    <xf numFmtId="0" fontId="25" fillId="28" borderId="93" xfId="0" applyFont="1" applyFill="1" applyBorder="1" applyAlignment="1" applyProtection="1">
      <alignment horizontal="center" vertical="center"/>
      <protection locked="0"/>
    </xf>
    <xf numFmtId="0" fontId="25" fillId="28" borderId="94" xfId="0" applyFont="1" applyFill="1" applyBorder="1" applyAlignment="1" applyProtection="1">
      <alignment horizontal="center" vertical="center"/>
      <protection locked="0"/>
    </xf>
    <xf numFmtId="0" fontId="25" fillId="28" borderId="95" xfId="0" applyFont="1" applyFill="1" applyBorder="1" applyAlignment="1" applyProtection="1">
      <alignment horizontal="center" vertical="center"/>
      <protection locked="0"/>
    </xf>
    <xf numFmtId="0" fontId="25" fillId="28" borderId="96" xfId="0" applyFont="1" applyFill="1" applyBorder="1" applyAlignment="1" applyProtection="1">
      <alignment horizontal="center" vertical="center"/>
      <protection locked="0"/>
    </xf>
    <xf numFmtId="0" fontId="112" fillId="0" borderId="97" xfId="0" applyFont="1" applyFill="1" applyBorder="1" applyAlignment="1" applyProtection="1">
      <alignment horizontal="center" vertical="center" wrapText="1"/>
      <protection/>
    </xf>
    <xf numFmtId="0" fontId="112" fillId="0" borderId="89" xfId="0" applyFont="1" applyFill="1" applyBorder="1" applyAlignment="1" applyProtection="1">
      <alignment horizontal="center" vertical="center"/>
      <protection/>
    </xf>
    <xf numFmtId="0" fontId="112" fillId="0" borderId="98" xfId="0" applyFont="1" applyFill="1" applyBorder="1" applyAlignment="1" applyProtection="1">
      <alignment horizontal="center" vertical="center"/>
      <protection/>
    </xf>
    <xf numFmtId="0" fontId="19" fillId="0" borderId="0" xfId="0" applyFont="1" applyAlignment="1" applyProtection="1">
      <alignment vertical="center" shrinkToFit="1"/>
      <protection/>
    </xf>
    <xf numFmtId="181" fontId="6" fillId="0" borderId="0" xfId="0" applyNumberFormat="1" applyFont="1" applyBorder="1" applyAlignment="1" applyProtection="1">
      <alignment horizontal="right" vertical="center" shrinkToFit="1"/>
      <protection/>
    </xf>
    <xf numFmtId="0" fontId="49" fillId="0" borderId="0" xfId="0" applyFont="1" applyBorder="1" applyAlignment="1" applyProtection="1">
      <alignment horizontal="center" vertical="top"/>
      <protection/>
    </xf>
    <xf numFmtId="0" fontId="6" fillId="0" borderId="0" xfId="0" applyFont="1" applyBorder="1" applyAlignment="1" applyProtection="1">
      <alignment horizontal="center" vertical="top"/>
      <protection/>
    </xf>
    <xf numFmtId="0" fontId="6" fillId="0" borderId="0" xfId="0" applyFont="1" applyAlignment="1" applyProtection="1">
      <alignment horizontal="right" vertical="center"/>
      <protection/>
    </xf>
    <xf numFmtId="0" fontId="6" fillId="0" borderId="38" xfId="0" applyFont="1" applyBorder="1" applyAlignment="1" applyProtection="1">
      <alignment horizontal="right" vertical="center"/>
      <protection/>
    </xf>
    <xf numFmtId="0" fontId="3" fillId="0" borderId="16" xfId="0" applyFont="1" applyBorder="1" applyAlignment="1" applyProtection="1">
      <alignment vertical="center"/>
      <protection/>
    </xf>
    <xf numFmtId="0" fontId="3" fillId="0" borderId="41" xfId="0" applyFont="1" applyBorder="1" applyAlignment="1" applyProtection="1">
      <alignment vertical="center"/>
      <protection/>
    </xf>
    <xf numFmtId="0" fontId="3" fillId="0" borderId="39" xfId="0" applyFont="1" applyBorder="1" applyAlignment="1" applyProtection="1">
      <alignment vertical="center"/>
      <protection/>
    </xf>
    <xf numFmtId="0" fontId="31" fillId="0" borderId="0" xfId="0" applyFont="1" applyBorder="1" applyAlignment="1" applyProtection="1">
      <alignment horizontal="center" vertical="center"/>
      <protection/>
    </xf>
    <xf numFmtId="0" fontId="31" fillId="0" borderId="15" xfId="0" applyFont="1" applyBorder="1" applyAlignment="1" applyProtection="1">
      <alignment horizontal="center" vertical="center"/>
      <protection/>
    </xf>
    <xf numFmtId="0" fontId="31" fillId="0" borderId="18" xfId="0" applyFont="1" applyBorder="1" applyAlignment="1" applyProtection="1">
      <alignment horizontal="center" vertical="center"/>
      <protection/>
    </xf>
    <xf numFmtId="0" fontId="49" fillId="0" borderId="0" xfId="0" applyFont="1" applyBorder="1" applyAlignment="1" applyProtection="1">
      <alignment horizontal="center" vertical="center" wrapText="1"/>
      <protection/>
    </xf>
    <xf numFmtId="182" fontId="6" fillId="0" borderId="0" xfId="0" applyNumberFormat="1" applyFont="1" applyBorder="1" applyAlignment="1" applyProtection="1">
      <alignment horizontal="center" vertical="center"/>
      <protection/>
    </xf>
    <xf numFmtId="0" fontId="49" fillId="0" borderId="0" xfId="0" applyFont="1" applyBorder="1" applyAlignment="1" applyProtection="1">
      <alignment horizontal="right" vertical="center" wrapText="1" shrinkToFit="1"/>
      <protection/>
    </xf>
    <xf numFmtId="0" fontId="49" fillId="0" borderId="38" xfId="0" applyFont="1" applyBorder="1" applyAlignment="1" applyProtection="1">
      <alignment horizontal="right" vertical="center" wrapText="1" shrinkToFit="1"/>
      <protection/>
    </xf>
    <xf numFmtId="0" fontId="49" fillId="0" borderId="0" xfId="0" applyFont="1" applyAlignment="1" applyProtection="1">
      <alignment horizontal="right" vertical="center" wrapText="1" shrinkToFit="1"/>
      <protection/>
    </xf>
    <xf numFmtId="0" fontId="113" fillId="0" borderId="0" xfId="0" applyFont="1" applyAlignment="1">
      <alignment horizontal="right" vertical="center" wrapText="1" shrinkToFit="1"/>
    </xf>
    <xf numFmtId="0" fontId="113" fillId="0" borderId="38" xfId="0" applyFont="1" applyBorder="1" applyAlignment="1">
      <alignment horizontal="right" vertical="center" wrapText="1" shrinkToFit="1"/>
    </xf>
    <xf numFmtId="0" fontId="6" fillId="0" borderId="11" xfId="0" applyFont="1" applyBorder="1" applyAlignment="1" applyProtection="1">
      <alignment horizontal="center" vertical="center" shrinkToFit="1"/>
      <protection/>
    </xf>
    <xf numFmtId="0" fontId="9" fillId="51" borderId="0" xfId="0" applyFont="1" applyFill="1" applyAlignment="1" applyProtection="1">
      <alignment horizontal="center" vertical="center"/>
      <protection/>
    </xf>
    <xf numFmtId="0" fontId="26" fillId="0" borderId="30" xfId="0" applyFont="1" applyBorder="1" applyAlignment="1" applyProtection="1">
      <alignment horizontal="center" vertical="center" shrinkToFit="1"/>
      <protection/>
    </xf>
    <xf numFmtId="0" fontId="58" fillId="0" borderId="16" xfId="0" applyFont="1" applyBorder="1" applyAlignment="1" applyProtection="1">
      <alignment horizontal="center" vertical="center"/>
      <protection/>
    </xf>
    <xf numFmtId="0" fontId="58" fillId="0" borderId="41" xfId="0" applyFont="1" applyBorder="1" applyAlignment="1" applyProtection="1">
      <alignment horizontal="center" vertical="center"/>
      <protection/>
    </xf>
    <xf numFmtId="0" fontId="58" fillId="0" borderId="39" xfId="0" applyFont="1" applyBorder="1" applyAlignment="1" applyProtection="1">
      <alignment horizontal="center" vertical="center"/>
      <protection/>
    </xf>
    <xf numFmtId="0" fontId="26" fillId="0" borderId="16" xfId="0" applyFont="1" applyBorder="1" applyAlignment="1" applyProtection="1">
      <alignment horizontal="center" vertical="center" wrapText="1"/>
      <protection/>
    </xf>
    <xf numFmtId="0" fontId="26" fillId="0" borderId="41" xfId="0" applyFont="1" applyBorder="1" applyAlignment="1" applyProtection="1">
      <alignment horizontal="center" vertical="center"/>
      <protection/>
    </xf>
    <xf numFmtId="0" fontId="26" fillId="0" borderId="39" xfId="0" applyFont="1" applyBorder="1" applyAlignment="1" applyProtection="1">
      <alignment horizontal="center" vertical="center"/>
      <protection/>
    </xf>
    <xf numFmtId="0" fontId="9" fillId="51" borderId="0" xfId="0" applyFont="1" applyFill="1" applyAlignment="1" applyProtection="1">
      <alignment horizontal="center" vertical="center"/>
      <protection/>
    </xf>
    <xf numFmtId="0" fontId="14" fillId="0" borderId="0" xfId="0" applyFont="1" applyAlignment="1" applyProtection="1">
      <alignment horizontal="center" vertical="center" shrinkToFit="1"/>
      <protection/>
    </xf>
    <xf numFmtId="0" fontId="48" fillId="0" borderId="31" xfId="0" applyFont="1" applyBorder="1" applyAlignment="1" applyProtection="1">
      <alignment horizontal="center" vertical="center" wrapText="1"/>
      <protection/>
    </xf>
    <xf numFmtId="0" fontId="48" fillId="0" borderId="31" xfId="0" applyFont="1" applyBorder="1" applyAlignment="1" applyProtection="1">
      <alignment horizontal="center" vertical="center"/>
      <protection/>
    </xf>
    <xf numFmtId="0" fontId="27" fillId="0" borderId="30" xfId="0" applyFont="1" applyFill="1" applyBorder="1" applyAlignment="1" applyProtection="1">
      <alignment horizontal="center" vertical="center" shrinkToFit="1"/>
      <protection/>
    </xf>
    <xf numFmtId="0" fontId="12" fillId="0" borderId="10" xfId="0" applyFont="1" applyBorder="1" applyAlignment="1" applyProtection="1">
      <alignment horizontal="center" vertical="center" shrinkToFit="1"/>
      <protection/>
    </xf>
    <xf numFmtId="0" fontId="15" fillId="0" borderId="1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9">
    <dxf>
      <fill>
        <patternFill>
          <bgColor rgb="FFFFFFCC"/>
        </patternFill>
      </fill>
    </dxf>
    <dxf>
      <fill>
        <patternFill>
          <bgColor theme="8" tint="0.7999799847602844"/>
        </patternFill>
      </fill>
    </dxf>
    <dxf>
      <font>
        <b/>
        <i val="0"/>
        <color rgb="FFFF0000"/>
      </font>
      <fill>
        <patternFill>
          <bgColor rgb="FFFFFF00"/>
        </patternFill>
      </fill>
    </dxf>
    <dxf>
      <fill>
        <patternFill>
          <bgColor rgb="FFFFFFCC"/>
        </patternFill>
      </fill>
    </dxf>
    <dxf>
      <fill>
        <patternFill>
          <bgColor theme="8" tint="0.7999799847602844"/>
        </patternFill>
      </fill>
    </dxf>
    <dxf>
      <font>
        <b val="0"/>
        <i val="0"/>
      </font>
      <fill>
        <patternFill>
          <bgColor rgb="FFFFFFCC"/>
        </patternFill>
      </fill>
    </dxf>
    <dxf>
      <fill>
        <patternFill>
          <bgColor theme="8" tint="0.7999799847602844"/>
        </patternFill>
      </fill>
    </dxf>
    <dxf>
      <font>
        <b/>
        <i val="0"/>
        <color rgb="FFFF0000"/>
      </font>
      <fill>
        <patternFill>
          <bgColor rgb="FFFFFF00"/>
        </patternFill>
      </fill>
    </dxf>
    <dxf>
      <font>
        <b/>
        <i val="0"/>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8</xdr:row>
      <xdr:rowOff>0</xdr:rowOff>
    </xdr:from>
    <xdr:ext cx="5276850" cy="495300"/>
    <xdr:sp>
      <xdr:nvSpPr>
        <xdr:cNvPr id="1" name="角丸四角形 2"/>
        <xdr:cNvSpPr>
          <a:spLocks/>
        </xdr:cNvSpPr>
      </xdr:nvSpPr>
      <xdr:spPr>
        <a:xfrm>
          <a:off x="714375" y="2343150"/>
          <a:ext cx="5276850" cy="495300"/>
        </a:xfrm>
        <a:prstGeom prst="roundRect">
          <a:avLst/>
        </a:prstGeom>
        <a:solidFill>
          <a:srgbClr val="CCFFCC"/>
        </a:solidFill>
        <a:ln w="19050" cmpd="sng">
          <a:solidFill>
            <a:srgbClr val="FF0000"/>
          </a:solidFill>
          <a:headEnd type="none"/>
          <a:tailEnd type="none"/>
        </a:ln>
      </xdr:spPr>
      <xdr:txBody>
        <a:bodyPr vertOverflow="clip" wrap="square" lIns="20160" tIns="20160" rIns="20160" bIns="20160" anchor="ctr"/>
        <a:p>
          <a:pPr algn="ctr">
            <a:defRPr/>
          </a:pPr>
          <a:r>
            <a:rPr lang="en-US" cap="none" sz="1200" b="1" i="0" u="none" baseline="0">
              <a:solidFill>
                <a:srgbClr val="FF0000"/>
              </a:solidFill>
            </a:rPr>
            <a:t>集計作業用のシートです。各チームの担当者は設定等を変更しないこと。</a:t>
          </a:r>
        </a:p>
      </xdr:txBody>
    </xdr:sp>
    <xdr:clientData fPrint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forms.gle/6gxyoDJakJTkWB7P9"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D271"/>
  <sheetViews>
    <sheetView showGridLines="0" tabSelected="1" view="pageBreakPreview" zoomScale="80" zoomScaleNormal="70" zoomScaleSheetLayoutView="80" zoomScalePageLayoutView="0" workbookViewId="0" topLeftCell="A1">
      <selection activeCell="A1" sqref="A1:J1"/>
    </sheetView>
  </sheetViews>
  <sheetFormatPr defaultColWidth="9.00390625" defaultRowHeight="15"/>
  <cols>
    <col min="1" max="43" width="4.7109375" style="4" customWidth="1"/>
    <col min="44" max="46" width="4.7109375" style="4" hidden="1" customWidth="1"/>
    <col min="47" max="47" width="4.7109375" style="7" hidden="1" customWidth="1"/>
    <col min="48" max="51" width="20.8515625" style="7" hidden="1" customWidth="1"/>
    <col min="52" max="57" width="20.8515625" style="4" hidden="1" customWidth="1"/>
    <col min="58" max="80" width="9.00390625" style="4" customWidth="1"/>
    <col min="81" max="16384" width="9.00390625" style="4" customWidth="1"/>
  </cols>
  <sheetData>
    <row r="1" spans="1:54" ht="24" customHeight="1">
      <c r="A1" s="488" t="s">
        <v>454</v>
      </c>
      <c r="B1" s="488"/>
      <c r="C1" s="488"/>
      <c r="D1" s="488"/>
      <c r="E1" s="488"/>
      <c r="F1" s="488"/>
      <c r="G1" s="488"/>
      <c r="H1" s="488"/>
      <c r="I1" s="488"/>
      <c r="J1" s="488"/>
      <c r="L1" s="78" t="s">
        <v>50</v>
      </c>
      <c r="M1" s="501" t="str">
        <f>AV40</f>
        <v>第23回オーシャンサーフチャレンジin白浜2023</v>
      </c>
      <c r="N1" s="501"/>
      <c r="O1" s="501"/>
      <c r="P1" s="501"/>
      <c r="Q1" s="501"/>
      <c r="R1" s="501"/>
      <c r="S1" s="501"/>
      <c r="T1" s="501"/>
      <c r="U1" s="501"/>
      <c r="V1" s="501"/>
      <c r="W1" s="501"/>
      <c r="X1" s="501"/>
      <c r="Y1" s="501"/>
      <c r="Z1" s="501"/>
      <c r="AA1" s="501"/>
      <c r="AB1" s="501"/>
      <c r="AC1" s="501"/>
      <c r="AD1" s="501"/>
      <c r="AE1" s="501"/>
      <c r="AF1" s="501"/>
      <c r="AG1" s="501"/>
      <c r="AH1" s="501"/>
      <c r="AI1" s="461"/>
      <c r="AJ1" s="461"/>
      <c r="AK1" s="462"/>
      <c r="AL1" s="492"/>
      <c r="AM1" s="493"/>
      <c r="AN1" s="494"/>
      <c r="AO1" s="478" t="s">
        <v>514</v>
      </c>
      <c r="AP1" s="479"/>
      <c r="AQ1" s="479"/>
      <c r="AT1" s="114"/>
      <c r="AU1" s="98" t="s">
        <v>83</v>
      </c>
      <c r="AV1" s="98" t="s">
        <v>83</v>
      </c>
      <c r="AW1" s="98" t="s">
        <v>83</v>
      </c>
      <c r="AX1" s="98" t="s">
        <v>83</v>
      </c>
      <c r="AY1" s="98" t="s">
        <v>83</v>
      </c>
      <c r="AZ1" s="98" t="s">
        <v>83</v>
      </c>
      <c r="BA1" s="98" t="s">
        <v>83</v>
      </c>
      <c r="BB1" s="115"/>
    </row>
    <row r="2" spans="1:49" ht="27.75" customHeight="1" thickBot="1">
      <c r="A2" s="466" t="s">
        <v>829</v>
      </c>
      <c r="B2" s="466"/>
      <c r="C2" s="466"/>
      <c r="D2" s="78" t="s">
        <v>51</v>
      </c>
      <c r="E2" s="475" t="s">
        <v>311</v>
      </c>
      <c r="F2" s="475"/>
      <c r="G2" s="489">
        <f>AV52</f>
        <v>45221</v>
      </c>
      <c r="H2" s="490"/>
      <c r="I2" s="490"/>
      <c r="J2" s="491"/>
      <c r="K2" s="6"/>
      <c r="L2" s="7"/>
      <c r="M2" s="5"/>
      <c r="N2" s="8"/>
      <c r="O2" s="8"/>
      <c r="P2" s="8"/>
      <c r="Q2" s="8"/>
      <c r="AI2" s="461"/>
      <c r="AJ2" s="461"/>
      <c r="AK2" s="462"/>
      <c r="AL2" s="495"/>
      <c r="AM2" s="496"/>
      <c r="AN2" s="497"/>
      <c r="AO2" s="478"/>
      <c r="AP2" s="479"/>
      <c r="AQ2" s="479"/>
      <c r="AU2" s="46" t="s">
        <v>343</v>
      </c>
      <c r="AW2" s="99"/>
    </row>
    <row r="3" spans="1:43" ht="27.75" customHeight="1" thickBot="1" thickTop="1">
      <c r="A3" s="7"/>
      <c r="B3" s="7"/>
      <c r="C3" s="7"/>
      <c r="D3" s="7"/>
      <c r="F3" s="102"/>
      <c r="G3" s="102"/>
      <c r="H3" s="103"/>
      <c r="I3" s="104"/>
      <c r="J3" s="104"/>
      <c r="L3" s="122" t="s">
        <v>52</v>
      </c>
      <c r="M3" s="467" t="s">
        <v>309</v>
      </c>
      <c r="N3" s="467"/>
      <c r="O3" s="468"/>
      <c r="P3" s="472" t="str">
        <f>AV61</f>
        <v>2023年9月22日（金） ﾒｰﾙ送信23：59まで</v>
      </c>
      <c r="Q3" s="473"/>
      <c r="R3" s="473"/>
      <c r="S3" s="473"/>
      <c r="T3" s="473"/>
      <c r="U3" s="473"/>
      <c r="V3" s="473"/>
      <c r="W3" s="473"/>
      <c r="X3" s="473"/>
      <c r="Y3" s="473"/>
      <c r="Z3" s="473"/>
      <c r="AA3" s="473"/>
      <c r="AB3" s="473"/>
      <c r="AC3" s="473"/>
      <c r="AD3" s="473"/>
      <c r="AE3" s="473"/>
      <c r="AF3" s="473"/>
      <c r="AG3" s="473"/>
      <c r="AH3" s="473"/>
      <c r="AI3" s="473"/>
      <c r="AJ3" s="474"/>
      <c r="AL3" s="9"/>
      <c r="AM3" s="9"/>
      <c r="AN3" s="9"/>
      <c r="AO3" s="9"/>
      <c r="AP3" s="9"/>
      <c r="AQ3" s="9"/>
    </row>
    <row r="4" spans="1:43" ht="27.75" customHeight="1" thickTop="1">
      <c r="A4" s="9"/>
      <c r="B4" s="9"/>
      <c r="C4" s="9"/>
      <c r="D4" s="9"/>
      <c r="F4" s="31"/>
      <c r="G4" s="31"/>
      <c r="H4" s="6"/>
      <c r="L4" s="10"/>
      <c r="M4" s="10"/>
      <c r="N4" s="10"/>
      <c r="O4" s="10"/>
      <c r="P4" s="10"/>
      <c r="Q4" s="10"/>
      <c r="R4" s="10"/>
      <c r="S4" s="10"/>
      <c r="T4" s="10"/>
      <c r="U4" s="10"/>
      <c r="V4" s="10"/>
      <c r="W4" s="10"/>
      <c r="X4" s="10"/>
      <c r="Y4" s="10"/>
      <c r="Z4" s="10"/>
      <c r="AA4" s="10"/>
      <c r="AB4" s="10"/>
      <c r="AC4" s="10"/>
      <c r="AL4" s="9"/>
      <c r="AM4" s="9"/>
      <c r="AN4" s="9"/>
      <c r="AO4" s="9"/>
      <c r="AP4" s="9"/>
      <c r="AQ4" s="9"/>
    </row>
    <row r="5" spans="1:18" ht="27.75" customHeight="1">
      <c r="A5" s="28" t="s">
        <v>350</v>
      </c>
      <c r="B5" s="12"/>
      <c r="C5" s="12"/>
      <c r="D5" s="12"/>
      <c r="E5" s="12"/>
      <c r="F5" s="12"/>
      <c r="G5" s="13"/>
      <c r="H5" s="13"/>
      <c r="I5" s="14"/>
      <c r="J5" s="14"/>
      <c r="K5" s="14"/>
      <c r="L5" s="14"/>
      <c r="M5" s="14"/>
      <c r="N5" s="14"/>
      <c r="O5" s="14"/>
      <c r="P5" s="14"/>
      <c r="Q5" s="15"/>
      <c r="R5" s="15"/>
    </row>
    <row r="6" spans="1:39" ht="27.75" customHeight="1" thickBot="1">
      <c r="A6" s="77" t="s">
        <v>45</v>
      </c>
      <c r="B6" s="16" t="s">
        <v>46</v>
      </c>
      <c r="C6" s="12"/>
      <c r="D6" s="12"/>
      <c r="E6" s="26" t="s">
        <v>628</v>
      </c>
      <c r="F6" s="12"/>
      <c r="G6" s="14"/>
      <c r="H6" s="11"/>
      <c r="I6" s="14"/>
      <c r="J6" s="14"/>
      <c r="K6" s="14"/>
      <c r="L6" s="14"/>
      <c r="M6" s="14"/>
      <c r="N6" s="14"/>
      <c r="O6" s="14"/>
      <c r="P6" s="14"/>
      <c r="Q6" s="15"/>
      <c r="R6" s="15"/>
      <c r="W6" s="290" t="s">
        <v>836</v>
      </c>
      <c r="X6" s="436" t="s">
        <v>832</v>
      </c>
      <c r="Y6" s="436"/>
      <c r="Z6" s="436"/>
      <c r="AA6" s="436"/>
      <c r="AB6" s="436"/>
      <c r="AC6" s="436"/>
      <c r="AD6" s="436"/>
      <c r="AE6" s="436"/>
      <c r="AF6" s="436"/>
      <c r="AG6" s="358"/>
      <c r="AH6" s="359"/>
      <c r="AI6" s="359"/>
      <c r="AJ6" s="359"/>
      <c r="AK6" s="359"/>
      <c r="AL6" s="27"/>
      <c r="AM6" s="290" t="s">
        <v>864</v>
      </c>
    </row>
    <row r="7" spans="1:43" ht="27.75" customHeight="1" thickBot="1">
      <c r="A7" s="469" t="s">
        <v>75</v>
      </c>
      <c r="B7" s="470"/>
      <c r="C7" s="471"/>
      <c r="D7" s="482"/>
      <c r="E7" s="483"/>
      <c r="F7" s="483"/>
      <c r="G7" s="483"/>
      <c r="H7" s="483"/>
      <c r="I7" s="483"/>
      <c r="J7" s="483"/>
      <c r="K7" s="483"/>
      <c r="L7" s="483"/>
      <c r="M7" s="483"/>
      <c r="N7" s="483"/>
      <c r="O7" s="483"/>
      <c r="P7" s="483"/>
      <c r="Q7" s="483"/>
      <c r="R7" s="483"/>
      <c r="S7" s="483"/>
      <c r="T7" s="483"/>
      <c r="U7" s="484"/>
      <c r="V7" s="22"/>
      <c r="W7" s="392"/>
      <c r="X7" s="393"/>
      <c r="Y7" s="393"/>
      <c r="Z7" s="393"/>
      <c r="AA7" s="394"/>
      <c r="AB7" s="291"/>
      <c r="AC7" s="291"/>
      <c r="AD7" s="291"/>
      <c r="AE7" s="242"/>
      <c r="AG7" s="357"/>
      <c r="AH7" s="357"/>
      <c r="AI7" s="357"/>
      <c r="AJ7" s="357"/>
      <c r="AK7" s="357"/>
      <c r="AL7" s="357"/>
      <c r="AM7" s="389"/>
      <c r="AN7" s="390"/>
      <c r="AO7" s="340" t="s">
        <v>865</v>
      </c>
      <c r="AP7" s="389"/>
      <c r="AQ7" s="390"/>
    </row>
    <row r="8" spans="1:43" ht="27.75" customHeight="1" thickBot="1">
      <c r="A8" s="498" t="s">
        <v>627</v>
      </c>
      <c r="B8" s="499"/>
      <c r="C8" s="500"/>
      <c r="D8" s="485"/>
      <c r="E8" s="486"/>
      <c r="F8" s="486"/>
      <c r="G8" s="486"/>
      <c r="H8" s="486"/>
      <c r="I8" s="486"/>
      <c r="J8" s="486"/>
      <c r="K8" s="486"/>
      <c r="L8" s="486"/>
      <c r="M8" s="486"/>
      <c r="N8" s="486"/>
      <c r="O8" s="486"/>
      <c r="P8" s="486"/>
      <c r="Q8" s="486"/>
      <c r="R8" s="486"/>
      <c r="S8" s="486"/>
      <c r="T8" s="486"/>
      <c r="U8" s="487"/>
      <c r="V8" s="105"/>
      <c r="W8" s="395" t="s">
        <v>874</v>
      </c>
      <c r="X8" s="395"/>
      <c r="Y8" s="395"/>
      <c r="Z8" s="395"/>
      <c r="AA8" s="395"/>
      <c r="AB8" s="395"/>
      <c r="AC8" s="395"/>
      <c r="AD8" s="395"/>
      <c r="AE8" s="395"/>
      <c r="AF8" s="395"/>
      <c r="AG8" s="395"/>
      <c r="AH8" s="395"/>
      <c r="AI8" s="395"/>
      <c r="AJ8" s="395"/>
      <c r="AK8" s="395"/>
      <c r="AL8" s="341"/>
      <c r="AM8" s="391" t="s">
        <v>866</v>
      </c>
      <c r="AN8" s="391"/>
      <c r="AP8" s="391" t="s">
        <v>867</v>
      </c>
      <c r="AQ8" s="391"/>
    </row>
    <row r="9" spans="26:27" ht="27.75" customHeight="1">
      <c r="Z9" s="292"/>
      <c r="AA9" s="292"/>
    </row>
    <row r="10" spans="1:55" s="14" customFormat="1" ht="27.75" customHeight="1" thickBot="1">
      <c r="A10" s="77" t="s">
        <v>49</v>
      </c>
      <c r="B10" s="16" t="s">
        <v>47</v>
      </c>
      <c r="C10" s="9"/>
      <c r="D10" s="9"/>
      <c r="E10" s="9"/>
      <c r="F10" s="27" t="s">
        <v>824</v>
      </c>
      <c r="G10" s="15"/>
      <c r="H10" s="15"/>
      <c r="I10" s="15"/>
      <c r="J10" s="15"/>
      <c r="K10" s="15"/>
      <c r="N10" s="17"/>
      <c r="Q10" s="15"/>
      <c r="R10" s="15"/>
      <c r="S10" s="15"/>
      <c r="T10" s="15"/>
      <c r="U10" s="15"/>
      <c r="V10" s="15"/>
      <c r="W10" s="77" t="s">
        <v>48</v>
      </c>
      <c r="X10" s="16" t="s">
        <v>82</v>
      </c>
      <c r="Y10" s="15"/>
      <c r="Z10" s="15"/>
      <c r="AA10" s="15"/>
      <c r="AB10" s="15"/>
      <c r="AC10" s="27" t="s">
        <v>322</v>
      </c>
      <c r="AD10" s="9"/>
      <c r="AE10" s="27"/>
      <c r="AF10" s="4"/>
      <c r="AH10" s="15"/>
      <c r="BC10" s="4"/>
    </row>
    <row r="11" spans="1:55" s="14" customFormat="1" ht="27.75" customHeight="1">
      <c r="A11" s="402" t="s">
        <v>455</v>
      </c>
      <c r="B11" s="403"/>
      <c r="C11" s="404"/>
      <c r="D11" s="405"/>
      <c r="E11" s="406"/>
      <c r="F11" s="404"/>
      <c r="G11" s="405"/>
      <c r="H11" s="437"/>
      <c r="I11" s="480" t="s">
        <v>452</v>
      </c>
      <c r="J11" s="481"/>
      <c r="K11" s="404"/>
      <c r="L11" s="405"/>
      <c r="M11" s="405"/>
      <c r="N11" s="406"/>
      <c r="O11" s="404"/>
      <c r="P11" s="405"/>
      <c r="Q11" s="405"/>
      <c r="R11" s="437"/>
      <c r="S11" s="411" t="s">
        <v>14</v>
      </c>
      <c r="T11" s="403"/>
      <c r="U11" s="168"/>
      <c r="V11" s="15"/>
      <c r="W11" s="402" t="s">
        <v>455</v>
      </c>
      <c r="X11" s="403"/>
      <c r="Y11" s="404"/>
      <c r="Z11" s="405"/>
      <c r="AA11" s="406"/>
      <c r="AB11" s="404"/>
      <c r="AC11" s="405"/>
      <c r="AD11" s="437"/>
      <c r="AE11" s="480" t="s">
        <v>452</v>
      </c>
      <c r="AF11" s="481"/>
      <c r="AG11" s="404"/>
      <c r="AH11" s="405"/>
      <c r="AI11" s="405"/>
      <c r="AJ11" s="406"/>
      <c r="AK11" s="404"/>
      <c r="AL11" s="405"/>
      <c r="AM11" s="405"/>
      <c r="AN11" s="437"/>
      <c r="AO11" s="411" t="s">
        <v>14</v>
      </c>
      <c r="AP11" s="403"/>
      <c r="AQ11" s="168"/>
      <c r="BC11" s="4"/>
    </row>
    <row r="12" spans="1:55" s="14" customFormat="1" ht="27.75" customHeight="1">
      <c r="A12" s="407" t="s">
        <v>15</v>
      </c>
      <c r="B12" s="408"/>
      <c r="C12" s="18" t="s">
        <v>3</v>
      </c>
      <c r="D12" s="439"/>
      <c r="E12" s="439"/>
      <c r="F12" s="445"/>
      <c r="G12" s="438"/>
      <c r="H12" s="439"/>
      <c r="I12" s="439"/>
      <c r="J12" s="439"/>
      <c r="K12" s="439"/>
      <c r="L12" s="439"/>
      <c r="M12" s="439"/>
      <c r="N12" s="439"/>
      <c r="O12" s="439"/>
      <c r="P12" s="439"/>
      <c r="Q12" s="439"/>
      <c r="R12" s="439"/>
      <c r="S12" s="439"/>
      <c r="T12" s="439"/>
      <c r="U12" s="440"/>
      <c r="V12" s="15"/>
      <c r="W12" s="407" t="s">
        <v>15</v>
      </c>
      <c r="X12" s="408"/>
      <c r="Y12" s="18" t="s">
        <v>3</v>
      </c>
      <c r="Z12" s="439"/>
      <c r="AA12" s="439"/>
      <c r="AB12" s="445"/>
      <c r="AC12" s="438"/>
      <c r="AD12" s="439"/>
      <c r="AE12" s="439"/>
      <c r="AF12" s="439"/>
      <c r="AG12" s="439"/>
      <c r="AH12" s="439"/>
      <c r="AI12" s="439"/>
      <c r="AJ12" s="439"/>
      <c r="AK12" s="439"/>
      <c r="AL12" s="439"/>
      <c r="AM12" s="439"/>
      <c r="AN12" s="439"/>
      <c r="AO12" s="439"/>
      <c r="AP12" s="439"/>
      <c r="AQ12" s="440"/>
      <c r="BC12" s="4"/>
    </row>
    <row r="13" spans="1:55" s="14" customFormat="1" ht="27.75" customHeight="1" thickBot="1">
      <c r="A13" s="409" t="s">
        <v>16</v>
      </c>
      <c r="B13" s="398"/>
      <c r="C13" s="447"/>
      <c r="D13" s="447"/>
      <c r="E13" s="447"/>
      <c r="F13" s="447"/>
      <c r="G13" s="397" t="s">
        <v>17</v>
      </c>
      <c r="H13" s="398"/>
      <c r="I13" s="446"/>
      <c r="J13" s="447"/>
      <c r="K13" s="447"/>
      <c r="L13" s="447"/>
      <c r="M13" s="447"/>
      <c r="N13" s="447"/>
      <c r="O13" s="447"/>
      <c r="P13" s="447"/>
      <c r="Q13" s="447"/>
      <c r="R13" s="447"/>
      <c r="S13" s="447"/>
      <c r="T13" s="447"/>
      <c r="U13" s="448"/>
      <c r="V13" s="15"/>
      <c r="W13" s="409" t="s">
        <v>16</v>
      </c>
      <c r="X13" s="398"/>
      <c r="Y13" s="447"/>
      <c r="Z13" s="447"/>
      <c r="AA13" s="447"/>
      <c r="AB13" s="447"/>
      <c r="AC13" s="397" t="s">
        <v>17</v>
      </c>
      <c r="AD13" s="398"/>
      <c r="AE13" s="399"/>
      <c r="AF13" s="400"/>
      <c r="AG13" s="400"/>
      <c r="AH13" s="400"/>
      <c r="AI13" s="400"/>
      <c r="AJ13" s="400"/>
      <c r="AK13" s="400"/>
      <c r="AL13" s="400"/>
      <c r="AM13" s="400"/>
      <c r="AN13" s="400"/>
      <c r="AO13" s="400"/>
      <c r="AP13" s="400"/>
      <c r="AQ13" s="401"/>
      <c r="BC13" s="4"/>
    </row>
    <row r="14" spans="47:51" ht="27.75" customHeight="1">
      <c r="AU14" s="4"/>
      <c r="AV14" s="4"/>
      <c r="AW14" s="4"/>
      <c r="AX14" s="4"/>
      <c r="AY14" s="4"/>
    </row>
    <row r="15" spans="1:55" s="14" customFormat="1" ht="27.75" customHeight="1">
      <c r="A15" s="145" t="s">
        <v>775</v>
      </c>
      <c r="Q15" s="15"/>
      <c r="R15" s="15"/>
      <c r="S15" s="15"/>
      <c r="T15" s="15"/>
      <c r="U15" s="15"/>
      <c r="V15" s="15"/>
      <c r="W15" s="15"/>
      <c r="X15" s="15"/>
      <c r="Y15" s="15"/>
      <c r="Z15" s="15"/>
      <c r="AA15" s="15"/>
      <c r="AB15" s="15"/>
      <c r="AC15" s="15"/>
      <c r="AD15" s="15"/>
      <c r="AE15" s="15"/>
      <c r="AF15" s="15"/>
      <c r="AG15" s="15"/>
      <c r="AH15" s="15"/>
      <c r="BC15" s="4"/>
    </row>
    <row r="16" spans="1:41" s="14" customFormat="1" ht="27.75" customHeight="1">
      <c r="A16" s="77" t="s">
        <v>53</v>
      </c>
      <c r="B16" s="16" t="s">
        <v>259</v>
      </c>
      <c r="F16" s="27"/>
      <c r="G16" s="27" t="s">
        <v>337</v>
      </c>
      <c r="R16" s="476" t="s">
        <v>851</v>
      </c>
      <c r="S16" s="476"/>
      <c r="T16" s="477" t="s">
        <v>257</v>
      </c>
      <c r="U16" s="477"/>
      <c r="V16" s="477" t="s">
        <v>258</v>
      </c>
      <c r="W16" s="477"/>
      <c r="Y16" s="441" t="s">
        <v>778</v>
      </c>
      <c r="Z16" s="442"/>
      <c r="AA16" s="416"/>
      <c r="AB16" s="416"/>
      <c r="AC16" s="416"/>
      <c r="AD16" s="416"/>
      <c r="AE16" s="188"/>
      <c r="AF16" s="189"/>
      <c r="AN16" s="190"/>
      <c r="AO16" s="190"/>
    </row>
    <row r="17" spans="1:41" s="14" customFormat="1" ht="24" customHeight="1">
      <c r="A17" s="73" t="s">
        <v>37</v>
      </c>
      <c r="B17" s="381" t="str">
        <f>IF(AW68="","",AW68)</f>
        <v>JLA非加盟</v>
      </c>
      <c r="C17" s="381"/>
      <c r="D17" s="382">
        <f>AX68</f>
        <v>6000</v>
      </c>
      <c r="E17" s="382"/>
      <c r="F17" s="19" t="s">
        <v>6</v>
      </c>
      <c r="G17" s="383">
        <f>T17+V17</f>
        <v>0</v>
      </c>
      <c r="H17" s="384"/>
      <c r="I17" s="385" t="str">
        <f>IF($B17="","","人")</f>
        <v>人</v>
      </c>
      <c r="J17" s="385"/>
      <c r="K17" s="19" t="s">
        <v>7</v>
      </c>
      <c r="L17" s="418">
        <f>IF($B17="","",D17*G17)</f>
        <v>0</v>
      </c>
      <c r="M17" s="419"/>
      <c r="N17" s="419"/>
      <c r="O17" s="420"/>
      <c r="Q17" s="515" t="str">
        <f>B17</f>
        <v>JLA非加盟</v>
      </c>
      <c r="R17" s="515"/>
      <c r="S17" s="516"/>
      <c r="T17" s="377">
        <f>'様式 B-1'!T136</f>
        <v>0</v>
      </c>
      <c r="U17" s="377"/>
      <c r="V17" s="377">
        <f>'様式 B-2'!U136</f>
        <v>0</v>
      </c>
      <c r="W17" s="377"/>
      <c r="Y17" s="520">
        <f>'様式 C-1'!V35</f>
        <v>0</v>
      </c>
      <c r="Z17" s="520"/>
      <c r="AA17" s="514" t="s">
        <v>626</v>
      </c>
      <c r="AB17" s="514"/>
      <c r="AC17" s="410"/>
      <c r="AD17" s="410"/>
      <c r="AE17" s="190"/>
      <c r="AF17" s="190"/>
      <c r="AN17" s="190"/>
      <c r="AO17" s="190"/>
    </row>
    <row r="18" spans="1:41" s="14" customFormat="1" ht="24" customHeight="1">
      <c r="A18" s="73" t="s">
        <v>71</v>
      </c>
      <c r="B18" s="381" t="str">
        <f>IF(AW69="","",AW69)</f>
        <v>JLA加盟・一般</v>
      </c>
      <c r="C18" s="381"/>
      <c r="D18" s="382">
        <f>AX69</f>
        <v>5000</v>
      </c>
      <c r="E18" s="382"/>
      <c r="F18" s="19" t="s">
        <v>6</v>
      </c>
      <c r="G18" s="383">
        <f>T18+V18</f>
        <v>0</v>
      </c>
      <c r="H18" s="384"/>
      <c r="I18" s="385" t="str">
        <f>IF($B18="","","人")</f>
        <v>人</v>
      </c>
      <c r="J18" s="385"/>
      <c r="K18" s="19" t="s">
        <v>7</v>
      </c>
      <c r="L18" s="418">
        <f>IF($B18="","",D18*G18)</f>
        <v>0</v>
      </c>
      <c r="M18" s="419"/>
      <c r="N18" s="419"/>
      <c r="O18" s="420"/>
      <c r="Q18" s="517" t="str">
        <f>B18</f>
        <v>JLA加盟・一般</v>
      </c>
      <c r="R18" s="518"/>
      <c r="S18" s="519"/>
      <c r="T18" s="377">
        <f>'様式 B-1'!T137</f>
        <v>0</v>
      </c>
      <c r="U18" s="377"/>
      <c r="V18" s="377">
        <f>'様式 B-2'!U137</f>
        <v>0</v>
      </c>
      <c r="W18" s="377"/>
      <c r="Y18" s="443"/>
      <c r="Z18" s="444"/>
      <c r="AA18" s="197"/>
      <c r="AB18" s="197"/>
      <c r="AC18" s="197"/>
      <c r="AD18" s="197"/>
      <c r="AE18" s="9"/>
      <c r="AF18" s="190"/>
      <c r="AN18" s="190"/>
      <c r="AO18" s="190"/>
    </row>
    <row r="19" spans="1:41" s="14" customFormat="1" ht="24" customHeight="1">
      <c r="A19" s="73" t="s">
        <v>69</v>
      </c>
      <c r="B19" s="381" t="str">
        <f>IF(AW70="","",AW70)</f>
        <v>JLA加盟・リバイバル</v>
      </c>
      <c r="C19" s="381"/>
      <c r="D19" s="382">
        <f>AX70</f>
        <v>5000</v>
      </c>
      <c r="E19" s="382"/>
      <c r="F19" s="19" t="s">
        <v>6</v>
      </c>
      <c r="G19" s="383">
        <f>T19+V19</f>
        <v>0</v>
      </c>
      <c r="H19" s="384"/>
      <c r="I19" s="385" t="str">
        <f>IF($B19="","","人")</f>
        <v>人</v>
      </c>
      <c r="J19" s="385"/>
      <c r="K19" s="19"/>
      <c r="L19" s="418">
        <f>IF($B19="","",D19*G19)</f>
        <v>0</v>
      </c>
      <c r="M19" s="419"/>
      <c r="N19" s="419"/>
      <c r="O19" s="420"/>
      <c r="Q19" s="386" t="str">
        <f>B19</f>
        <v>JLA加盟・リバイバル</v>
      </c>
      <c r="R19" s="387"/>
      <c r="S19" s="388"/>
      <c r="T19" s="377">
        <f>'様式 B-1'!T138</f>
        <v>0</v>
      </c>
      <c r="U19" s="377"/>
      <c r="V19" s="377">
        <f>'様式 B-2'!U138</f>
        <v>0</v>
      </c>
      <c r="W19" s="377"/>
      <c r="Z19" s="195"/>
      <c r="AA19" s="356"/>
      <c r="AB19" s="356"/>
      <c r="AC19" s="356"/>
      <c r="AD19" s="356"/>
      <c r="AE19" s="9"/>
      <c r="AF19" s="190"/>
      <c r="AG19" s="342"/>
      <c r="AH19" s="342"/>
      <c r="AI19" s="356"/>
      <c r="AJ19" s="356"/>
      <c r="AK19" s="356"/>
      <c r="AL19" s="356"/>
      <c r="AM19" s="9"/>
      <c r="AN19" s="190"/>
      <c r="AO19" s="190"/>
    </row>
    <row r="20" spans="1:41" s="14" customFormat="1" ht="24" customHeight="1" thickBot="1">
      <c r="A20" s="73" t="s">
        <v>317</v>
      </c>
      <c r="B20" s="381" t="str">
        <f>IF(AW71="","",AW71)</f>
        <v>JLA加盟・フレッシュ</v>
      </c>
      <c r="C20" s="381"/>
      <c r="D20" s="382">
        <f>AX71</f>
        <v>4000</v>
      </c>
      <c r="E20" s="382"/>
      <c r="F20" s="363" t="s">
        <v>6</v>
      </c>
      <c r="G20" s="383">
        <f>T20+V20</f>
        <v>0</v>
      </c>
      <c r="H20" s="384"/>
      <c r="I20" s="385" t="str">
        <f>IF($B20="","","人")</f>
        <v>人</v>
      </c>
      <c r="J20" s="385"/>
      <c r="K20" s="19"/>
      <c r="L20" s="418">
        <f>IF($B20="","",D20*G20)</f>
        <v>0</v>
      </c>
      <c r="M20" s="419"/>
      <c r="N20" s="419"/>
      <c r="O20" s="420"/>
      <c r="Q20" s="386" t="str">
        <f>B20</f>
        <v>JLA加盟・フレッシュ</v>
      </c>
      <c r="R20" s="387"/>
      <c r="S20" s="388"/>
      <c r="T20" s="377">
        <f>'様式 B-1'!T139</f>
        <v>0</v>
      </c>
      <c r="U20" s="377"/>
      <c r="V20" s="377">
        <f>'様式 B-2'!U139</f>
        <v>0</v>
      </c>
      <c r="W20" s="377"/>
      <c r="Z20" s="195"/>
      <c r="AA20" s="356"/>
      <c r="AB20" s="356"/>
      <c r="AC20" s="356"/>
      <c r="AD20" s="356"/>
      <c r="AE20" s="9"/>
      <c r="AF20" s="190"/>
      <c r="AG20" s="342"/>
      <c r="AH20" s="342"/>
      <c r="AI20" s="356"/>
      <c r="AJ20" s="356"/>
      <c r="AK20" s="356"/>
      <c r="AL20" s="356"/>
      <c r="AM20" s="9"/>
      <c r="AN20" s="190"/>
      <c r="AO20" s="190"/>
    </row>
    <row r="21" spans="1:41" s="14" customFormat="1" ht="24" customHeight="1" thickBot="1" thickTop="1">
      <c r="A21" s="73" t="s">
        <v>318</v>
      </c>
      <c r="B21" s="431" t="str">
        <f>IF(AW72="","",AW72)</f>
        <v>チーム種目</v>
      </c>
      <c r="C21" s="432"/>
      <c r="D21" s="456">
        <f>AX72</f>
        <v>3000</v>
      </c>
      <c r="E21" s="457"/>
      <c r="F21" s="364" t="s">
        <v>6</v>
      </c>
      <c r="G21" s="433">
        <f>Y17</f>
        <v>0</v>
      </c>
      <c r="H21" s="434"/>
      <c r="I21" s="449" t="s">
        <v>875</v>
      </c>
      <c r="J21" s="450"/>
      <c r="K21" s="19" t="s">
        <v>7</v>
      </c>
      <c r="L21" s="463">
        <f>IF($B21="","",D21*G21)</f>
        <v>0</v>
      </c>
      <c r="M21" s="464"/>
      <c r="N21" s="464"/>
      <c r="O21" s="465"/>
      <c r="R21" s="429" t="s">
        <v>838</v>
      </c>
      <c r="S21" s="430"/>
      <c r="T21" s="453">
        <f>SUM(T17:T20)+SUM(V17:V20)</f>
        <v>0</v>
      </c>
      <c r="U21" s="454"/>
      <c r="V21" s="454"/>
      <c r="W21" s="455"/>
      <c r="X21" s="21" t="s">
        <v>86</v>
      </c>
      <c r="Y21" s="195"/>
      <c r="Z21" s="195"/>
      <c r="AA21" s="197"/>
      <c r="AB21" s="197"/>
      <c r="AC21" s="197"/>
      <c r="AD21" s="197"/>
      <c r="AE21" s="9"/>
      <c r="AF21" s="190"/>
      <c r="AG21" s="435"/>
      <c r="AH21" s="435"/>
      <c r="AI21" s="410"/>
      <c r="AJ21" s="410"/>
      <c r="AK21" s="410"/>
      <c r="AL21" s="410"/>
      <c r="AM21" s="9"/>
      <c r="AN21" s="190"/>
      <c r="AO21" s="190"/>
    </row>
    <row r="22" spans="1:41" s="14" customFormat="1" ht="24" customHeight="1" thickTop="1">
      <c r="A22" s="73"/>
      <c r="B22" s="435"/>
      <c r="C22" s="435"/>
      <c r="D22" s="421"/>
      <c r="E22" s="421"/>
      <c r="F22" s="21"/>
      <c r="G22" s="396"/>
      <c r="H22" s="396"/>
      <c r="I22" s="417" t="s">
        <v>4</v>
      </c>
      <c r="J22" s="417"/>
      <c r="K22" s="417"/>
      <c r="L22" s="458">
        <f>SUM(L17:O21)</f>
        <v>0</v>
      </c>
      <c r="M22" s="459"/>
      <c r="N22" s="459"/>
      <c r="O22" s="460"/>
      <c r="Y22" s="194"/>
      <c r="Z22" s="194"/>
      <c r="AA22" s="196"/>
      <c r="AB22" s="196"/>
      <c r="AC22" s="196"/>
      <c r="AD22" s="196"/>
      <c r="AE22" s="22"/>
      <c r="AF22" s="22"/>
      <c r="AG22" s="443"/>
      <c r="AH22" s="444"/>
      <c r="AI22" s="410"/>
      <c r="AJ22" s="410"/>
      <c r="AK22" s="410"/>
      <c r="AL22" s="410"/>
      <c r="AM22" s="22"/>
      <c r="AN22" s="190"/>
      <c r="AO22" s="190"/>
    </row>
    <row r="23" spans="1:41" s="14" customFormat="1" ht="24" customHeight="1">
      <c r="A23" s="73"/>
      <c r="B23" s="435"/>
      <c r="C23" s="435"/>
      <c r="D23" s="421"/>
      <c r="E23" s="421"/>
      <c r="F23" s="21"/>
      <c r="G23" s="396"/>
      <c r="H23" s="396"/>
      <c r="I23" s="416"/>
      <c r="J23" s="416"/>
      <c r="K23" s="21"/>
      <c r="L23" s="452"/>
      <c r="M23" s="452"/>
      <c r="N23" s="452"/>
      <c r="O23" s="452"/>
      <c r="R23" s="435"/>
      <c r="S23" s="435"/>
      <c r="T23" s="410"/>
      <c r="U23" s="410"/>
      <c r="V23" s="410"/>
      <c r="W23" s="410"/>
      <c r="Y23" s="194"/>
      <c r="Z23" s="194"/>
      <c r="AA23" s="196"/>
      <c r="AB23" s="196"/>
      <c r="AC23" s="196"/>
      <c r="AD23" s="196"/>
      <c r="AE23" s="187"/>
      <c r="AF23" s="187"/>
      <c r="AG23" s="513"/>
      <c r="AH23" s="513"/>
      <c r="AI23" s="15"/>
      <c r="AJ23" s="15"/>
      <c r="AK23" s="15"/>
      <c r="AL23" s="15"/>
      <c r="AN23" s="190"/>
      <c r="AO23" s="190"/>
    </row>
    <row r="24" spans="1:41" s="14" customFormat="1" ht="24" customHeight="1" hidden="1">
      <c r="A24" s="73"/>
      <c r="B24" s="435"/>
      <c r="C24" s="435"/>
      <c r="D24" s="421"/>
      <c r="E24" s="421"/>
      <c r="F24" s="21"/>
      <c r="G24" s="396"/>
      <c r="H24" s="396"/>
      <c r="I24" s="416"/>
      <c r="J24" s="416"/>
      <c r="K24" s="21"/>
      <c r="L24" s="452"/>
      <c r="M24" s="452"/>
      <c r="N24" s="452"/>
      <c r="O24" s="452"/>
      <c r="R24" s="435"/>
      <c r="S24" s="435"/>
      <c r="T24" s="410"/>
      <c r="U24" s="410"/>
      <c r="V24" s="410"/>
      <c r="W24" s="410"/>
      <c r="Y24" s="194"/>
      <c r="Z24" s="194"/>
      <c r="AA24" s="196"/>
      <c r="AB24" s="196"/>
      <c r="AC24" s="196"/>
      <c r="AD24" s="196"/>
      <c r="AE24" s="187"/>
      <c r="AF24" s="187"/>
      <c r="AG24" s="513"/>
      <c r="AH24" s="513"/>
      <c r="AI24" s="197"/>
      <c r="AJ24" s="197"/>
      <c r="AK24" s="197"/>
      <c r="AL24" s="197"/>
      <c r="AN24" s="190"/>
      <c r="AO24" s="190"/>
    </row>
    <row r="25" spans="1:41" s="14" customFormat="1" ht="24" customHeight="1" hidden="1">
      <c r="A25" s="73"/>
      <c r="B25" s="435"/>
      <c r="C25" s="435"/>
      <c r="D25" s="421"/>
      <c r="E25" s="421"/>
      <c r="F25" s="21"/>
      <c r="G25" s="396"/>
      <c r="H25" s="396"/>
      <c r="I25" s="416"/>
      <c r="J25" s="416"/>
      <c r="K25" s="21"/>
      <c r="L25" s="452"/>
      <c r="M25" s="452"/>
      <c r="N25" s="452"/>
      <c r="O25" s="452"/>
      <c r="R25" s="451"/>
      <c r="S25" s="416"/>
      <c r="T25" s="396"/>
      <c r="U25" s="396"/>
      <c r="V25" s="396"/>
      <c r="W25" s="396"/>
      <c r="Y25" s="195"/>
      <c r="Z25" s="9"/>
      <c r="AA25" s="196"/>
      <c r="AB25" s="196"/>
      <c r="AC25" s="196"/>
      <c r="AD25" s="196"/>
      <c r="AE25" s="187"/>
      <c r="AF25" s="187"/>
      <c r="AG25" s="195"/>
      <c r="AH25" s="9"/>
      <c r="AI25" s="196"/>
      <c r="AJ25" s="196"/>
      <c r="AK25" s="196"/>
      <c r="AL25" s="196"/>
      <c r="AM25" s="187"/>
      <c r="AN25" s="190"/>
      <c r="AO25" s="190"/>
    </row>
    <row r="26" spans="1:41" s="14" customFormat="1" ht="24" customHeight="1" hidden="1">
      <c r="A26" s="73"/>
      <c r="B26" s="435"/>
      <c r="C26" s="435"/>
      <c r="D26" s="421"/>
      <c r="E26" s="421"/>
      <c r="F26" s="21"/>
      <c r="G26" s="396"/>
      <c r="H26" s="396"/>
      <c r="I26" s="416"/>
      <c r="J26" s="416"/>
      <c r="K26" s="21"/>
      <c r="L26" s="452"/>
      <c r="M26" s="452"/>
      <c r="N26" s="452"/>
      <c r="O26" s="452"/>
      <c r="P26" s="20"/>
      <c r="Q26" s="15"/>
      <c r="R26" s="451"/>
      <c r="S26" s="451"/>
      <c r="T26" s="396"/>
      <c r="U26" s="396"/>
      <c r="V26" s="396"/>
      <c r="W26" s="396"/>
      <c r="X26" s="15"/>
      <c r="Y26" s="195"/>
      <c r="Z26" s="195"/>
      <c r="AA26" s="196"/>
      <c r="AB26" s="196"/>
      <c r="AC26" s="196"/>
      <c r="AD26" s="196"/>
      <c r="AE26" s="15"/>
      <c r="AF26" s="15"/>
      <c r="AG26" s="195"/>
      <c r="AH26" s="195"/>
      <c r="AI26" s="196"/>
      <c r="AJ26" s="196"/>
      <c r="AK26" s="196"/>
      <c r="AL26" s="196"/>
      <c r="AM26" s="15"/>
      <c r="AN26" s="15"/>
      <c r="AO26" s="15"/>
    </row>
    <row r="27" spans="1:39" s="14" customFormat="1" ht="24" customHeight="1" hidden="1">
      <c r="A27" s="9"/>
      <c r="B27" s="9"/>
      <c r="C27" s="9"/>
      <c r="D27" s="25"/>
      <c r="E27" s="25"/>
      <c r="F27" s="21"/>
      <c r="G27" s="9"/>
      <c r="H27" s="9"/>
      <c r="P27" s="20"/>
      <c r="Q27" s="15"/>
      <c r="Y27" s="195"/>
      <c r="Z27" s="9"/>
      <c r="AA27" s="197"/>
      <c r="AB27" s="197"/>
      <c r="AC27" s="197"/>
      <c r="AD27" s="197"/>
      <c r="AE27" s="9"/>
      <c r="AF27" s="15"/>
      <c r="AG27" s="198"/>
      <c r="AH27" s="199"/>
      <c r="AI27" s="197"/>
      <c r="AJ27" s="197"/>
      <c r="AK27" s="197"/>
      <c r="AL27" s="197"/>
      <c r="AM27" s="9"/>
    </row>
    <row r="28" spans="1:25" s="14" customFormat="1" ht="27.75" customHeight="1" hidden="1">
      <c r="A28" s="9"/>
      <c r="B28" s="9"/>
      <c r="C28" s="9"/>
      <c r="D28" s="9"/>
      <c r="E28" s="9"/>
      <c r="F28" s="9"/>
      <c r="G28" s="9"/>
      <c r="H28" s="9"/>
      <c r="I28" s="9"/>
      <c r="J28" s="9"/>
      <c r="K28" s="15"/>
      <c r="L28" s="22"/>
      <c r="M28" s="22"/>
      <c r="N28" s="22"/>
      <c r="O28" s="22"/>
      <c r="P28" s="20"/>
      <c r="Q28" s="15"/>
      <c r="R28" s="15"/>
      <c r="S28" s="15"/>
      <c r="T28" s="15"/>
      <c r="U28" s="15"/>
      <c r="V28" s="15"/>
      <c r="W28" s="15"/>
      <c r="X28" s="15"/>
      <c r="Y28" s="15"/>
    </row>
    <row r="29" spans="1:34" s="14" customFormat="1" ht="27.75" customHeight="1" thickBot="1">
      <c r="A29" s="145" t="s">
        <v>812</v>
      </c>
      <c r="B29" s="9"/>
      <c r="C29" s="9"/>
      <c r="D29" s="9"/>
      <c r="E29" s="9"/>
      <c r="F29" s="9"/>
      <c r="G29" s="9"/>
      <c r="H29" s="9"/>
      <c r="I29" s="15"/>
      <c r="J29" s="15"/>
      <c r="K29" s="15"/>
      <c r="L29" s="22"/>
      <c r="M29" s="22"/>
      <c r="N29" s="22"/>
      <c r="O29" s="20"/>
      <c r="P29" s="20"/>
      <c r="Q29" s="15"/>
      <c r="R29" s="15"/>
      <c r="S29" s="15"/>
      <c r="T29" s="15"/>
      <c r="U29" s="15"/>
      <c r="V29" s="15"/>
      <c r="W29" s="15"/>
      <c r="X29" s="15"/>
      <c r="Y29" s="15"/>
      <c r="Z29" s="15"/>
      <c r="AA29" s="15"/>
      <c r="AB29" s="15"/>
      <c r="AC29" s="15"/>
      <c r="AD29" s="15"/>
      <c r="AE29" s="15"/>
      <c r="AF29" s="15"/>
      <c r="AG29" s="15"/>
      <c r="AH29" s="15"/>
    </row>
    <row r="30" spans="1:39" s="14" customFormat="1" ht="27.75" customHeight="1" thickBot="1">
      <c r="A30" s="365" t="s">
        <v>987</v>
      </c>
      <c r="B30" s="366"/>
      <c r="C30" s="367"/>
      <c r="D30" s="366"/>
      <c r="E30" s="368"/>
      <c r="F30" s="368"/>
      <c r="G30" s="368"/>
      <c r="H30" s="367"/>
      <c r="I30" s="367"/>
      <c r="J30" s="368"/>
      <c r="K30" s="368"/>
      <c r="L30" s="368"/>
      <c r="M30" s="365"/>
      <c r="N30" s="369"/>
      <c r="O30" s="368"/>
      <c r="P30" s="368"/>
      <c r="Q30" s="368"/>
      <c r="R30" s="368"/>
      <c r="S30" s="370"/>
      <c r="T30" s="368"/>
      <c r="U30" s="368"/>
      <c r="V30" s="368"/>
      <c r="W30" s="368"/>
      <c r="X30" s="368"/>
      <c r="Y30" s="368"/>
      <c r="Z30" s="368"/>
      <c r="AA30" s="368"/>
      <c r="AB30" s="378" t="s">
        <v>988</v>
      </c>
      <c r="AC30" s="379"/>
      <c r="AD30" s="379"/>
      <c r="AE30" s="379"/>
      <c r="AF30" s="379"/>
      <c r="AG30" s="379"/>
      <c r="AH30" s="379"/>
      <c r="AI30" s="379"/>
      <c r="AJ30" s="379"/>
      <c r="AK30" s="379"/>
      <c r="AL30" s="379"/>
      <c r="AM30" s="380"/>
    </row>
    <row r="31" spans="1:43" s="14" customFormat="1" ht="27.75" customHeight="1" thickBot="1">
      <c r="A31" s="505" t="s">
        <v>839</v>
      </c>
      <c r="B31" s="505"/>
      <c r="C31" s="505"/>
      <c r="D31" s="506"/>
      <c r="E31" s="511">
        <f>IF(AW82="×義務なし",0,AW84)</f>
        <v>0</v>
      </c>
      <c r="F31" s="512"/>
      <c r="G31" s="19" t="s">
        <v>338</v>
      </c>
      <c r="H31" s="19" t="s">
        <v>339</v>
      </c>
      <c r="I31" s="143">
        <v>1</v>
      </c>
      <c r="J31" s="413"/>
      <c r="K31" s="414"/>
      <c r="L31" s="415"/>
      <c r="M31" s="413"/>
      <c r="N31" s="414"/>
      <c r="O31" s="426"/>
      <c r="P31" s="144">
        <v>2</v>
      </c>
      <c r="Q31" s="413"/>
      <c r="R31" s="414"/>
      <c r="S31" s="415"/>
      <c r="T31" s="413"/>
      <c r="U31" s="414"/>
      <c r="V31" s="426"/>
      <c r="W31" s="144">
        <v>3</v>
      </c>
      <c r="X31" s="413"/>
      <c r="Y31" s="414"/>
      <c r="Z31" s="415"/>
      <c r="AA31" s="413"/>
      <c r="AB31" s="414"/>
      <c r="AC31" s="426"/>
      <c r="AD31" s="144">
        <v>4</v>
      </c>
      <c r="AE31" s="413"/>
      <c r="AF31" s="414"/>
      <c r="AG31" s="415"/>
      <c r="AH31" s="413"/>
      <c r="AI31" s="414"/>
      <c r="AJ31" s="426"/>
      <c r="AK31" s="144">
        <v>5</v>
      </c>
      <c r="AL31" s="413"/>
      <c r="AM31" s="414"/>
      <c r="AN31" s="415"/>
      <c r="AO31" s="413"/>
      <c r="AP31" s="414"/>
      <c r="AQ31" s="425"/>
    </row>
    <row r="32" spans="1:43" s="14" customFormat="1" ht="27.75" customHeight="1">
      <c r="A32" s="503"/>
      <c r="B32" s="504"/>
      <c r="C32" s="504"/>
      <c r="D32" s="9"/>
      <c r="E32" s="9"/>
      <c r="F32" s="9"/>
      <c r="G32" s="9"/>
      <c r="H32" s="9"/>
      <c r="I32" s="9"/>
      <c r="J32" s="152" t="s">
        <v>542</v>
      </c>
      <c r="K32" s="9"/>
      <c r="L32" s="9"/>
      <c r="M32" s="152" t="s">
        <v>543</v>
      </c>
      <c r="N32" s="9"/>
      <c r="O32" s="9"/>
      <c r="P32" s="22"/>
      <c r="Q32" s="152" t="s">
        <v>542</v>
      </c>
      <c r="R32" s="9"/>
      <c r="S32" s="9"/>
      <c r="T32" s="152" t="s">
        <v>543</v>
      </c>
      <c r="U32" s="9"/>
      <c r="V32" s="9"/>
      <c r="W32" s="9"/>
      <c r="X32" s="152" t="s">
        <v>542</v>
      </c>
      <c r="Y32" s="9"/>
      <c r="Z32" s="9"/>
      <c r="AA32" s="152" t="s">
        <v>543</v>
      </c>
      <c r="AB32" s="9"/>
      <c r="AC32" s="9"/>
      <c r="AD32" s="9"/>
      <c r="AE32" s="152" t="s">
        <v>542</v>
      </c>
      <c r="AF32" s="9"/>
      <c r="AG32" s="9"/>
      <c r="AH32" s="152" t="s">
        <v>543</v>
      </c>
      <c r="AI32" s="9"/>
      <c r="AJ32" s="9"/>
      <c r="AK32" s="84"/>
      <c r="AL32" s="152" t="s">
        <v>542</v>
      </c>
      <c r="AM32" s="9"/>
      <c r="AN32" s="9"/>
      <c r="AO32" s="152" t="s">
        <v>543</v>
      </c>
      <c r="AP32" s="9"/>
      <c r="AQ32" s="9"/>
    </row>
    <row r="33" spans="1:43" s="14" customFormat="1" ht="27.75" customHeight="1">
      <c r="A33" s="22"/>
      <c r="B33" s="22"/>
      <c r="C33" s="22"/>
      <c r="D33" s="22"/>
      <c r="E33" s="318"/>
      <c r="F33" s="318"/>
      <c r="G33" s="319"/>
      <c r="H33" s="319"/>
      <c r="I33" s="371" t="s">
        <v>989</v>
      </c>
      <c r="J33" s="338"/>
      <c r="K33" s="338"/>
      <c r="L33" s="338"/>
      <c r="M33" s="338"/>
      <c r="N33" s="338"/>
      <c r="O33" s="338"/>
      <c r="P33" s="319"/>
      <c r="Q33" s="338"/>
      <c r="R33" s="338"/>
      <c r="S33" s="338"/>
      <c r="T33" s="338"/>
      <c r="U33" s="338"/>
      <c r="V33" s="338"/>
      <c r="W33" s="319"/>
      <c r="X33" s="338"/>
      <c r="Y33" s="338"/>
      <c r="Z33" s="338"/>
      <c r="AA33" s="338"/>
      <c r="AB33" s="338"/>
      <c r="AC33" s="338"/>
      <c r="AD33" s="319"/>
      <c r="AE33" s="338"/>
      <c r="AF33" s="338"/>
      <c r="AG33" s="338"/>
      <c r="AH33" s="338"/>
      <c r="AI33" s="338"/>
      <c r="AJ33" s="338"/>
      <c r="AK33" s="319"/>
      <c r="AL33" s="338"/>
      <c r="AM33" s="338"/>
      <c r="AN33" s="338"/>
      <c r="AO33" s="338"/>
      <c r="AP33" s="338"/>
      <c r="AQ33" s="338"/>
    </row>
    <row r="34" spans="1:43" s="14" customFormat="1" ht="27.75" customHeight="1">
      <c r="A34" s="320"/>
      <c r="B34" s="321"/>
      <c r="C34" s="321"/>
      <c r="D34" s="22"/>
      <c r="E34" s="22"/>
      <c r="F34" s="22"/>
      <c r="G34" s="22"/>
      <c r="H34" s="22"/>
      <c r="I34" s="22"/>
      <c r="J34" s="321"/>
      <c r="K34" s="22"/>
      <c r="L34" s="22"/>
      <c r="M34" s="321"/>
      <c r="N34" s="22"/>
      <c r="O34" s="22"/>
      <c r="P34" s="22"/>
      <c r="Q34" s="321"/>
      <c r="R34" s="22"/>
      <c r="S34" s="22"/>
      <c r="T34" s="321"/>
      <c r="U34" s="22"/>
      <c r="V34" s="22"/>
      <c r="W34" s="22"/>
      <c r="X34" s="321"/>
      <c r="Y34" s="22"/>
      <c r="Z34" s="22"/>
      <c r="AA34" s="321"/>
      <c r="AB34" s="22"/>
      <c r="AC34" s="22"/>
      <c r="AD34" s="22"/>
      <c r="AE34" s="321"/>
      <c r="AF34" s="22"/>
      <c r="AG34" s="22"/>
      <c r="AH34" s="321"/>
      <c r="AI34" s="22"/>
      <c r="AJ34" s="22"/>
      <c r="AK34" s="22"/>
      <c r="AL34" s="321"/>
      <c r="AM34" s="22"/>
      <c r="AN34" s="22"/>
      <c r="AO34" s="321"/>
      <c r="AP34" s="22"/>
      <c r="AQ34" s="22"/>
    </row>
    <row r="35" spans="1:39" s="14" customFormat="1" ht="27.75" customHeight="1" hidden="1">
      <c r="A35" s="145"/>
      <c r="B35" s="16"/>
      <c r="C35" s="134"/>
      <c r="D35" s="134"/>
      <c r="E35" s="134"/>
      <c r="F35" s="27"/>
      <c r="G35" s="9"/>
      <c r="J35" s="9"/>
      <c r="K35" s="9"/>
      <c r="L35" s="9"/>
      <c r="M35" s="9"/>
      <c r="N35" s="9"/>
      <c r="O35" s="9"/>
      <c r="T35" s="77"/>
      <c r="U35" s="16"/>
      <c r="V35" s="9"/>
      <c r="W35" s="9"/>
      <c r="X35" s="9"/>
      <c r="Y35" s="9"/>
      <c r="Z35" s="9"/>
      <c r="AA35" s="27"/>
      <c r="AB35" s="9"/>
      <c r="AC35" s="9"/>
      <c r="AD35" s="9"/>
      <c r="AE35" s="9"/>
      <c r="AF35" s="9"/>
      <c r="AG35" s="9"/>
      <c r="AH35" s="9"/>
      <c r="AI35" s="9"/>
      <c r="AJ35" s="9"/>
      <c r="AK35" s="9"/>
      <c r="AL35" s="9"/>
      <c r="AM35" s="9"/>
    </row>
    <row r="36" spans="1:43" s="14" customFormat="1" ht="27.75" customHeight="1" hidden="1">
      <c r="A36" s="502"/>
      <c r="B36" s="502"/>
      <c r="C36" s="502"/>
      <c r="D36" s="502"/>
      <c r="E36" s="510"/>
      <c r="F36" s="510"/>
      <c r="G36" s="510"/>
      <c r="H36" s="21"/>
      <c r="I36" s="9"/>
      <c r="J36" s="427"/>
      <c r="K36" s="427"/>
      <c r="L36" s="427"/>
      <c r="M36" s="428"/>
      <c r="N36" s="422"/>
      <c r="O36" s="423"/>
      <c r="P36" s="424"/>
      <c r="Q36" s="21"/>
      <c r="T36" s="507"/>
      <c r="U36" s="508"/>
      <c r="V36" s="508"/>
      <c r="W36" s="508"/>
      <c r="X36" s="508"/>
      <c r="Y36" s="508"/>
      <c r="Z36" s="508"/>
      <c r="AA36" s="508"/>
      <c r="AB36" s="508"/>
      <c r="AC36" s="508"/>
      <c r="AD36" s="508"/>
      <c r="AE36" s="508"/>
      <c r="AF36" s="508"/>
      <c r="AG36" s="508"/>
      <c r="AH36" s="508"/>
      <c r="AI36" s="508"/>
      <c r="AJ36" s="508"/>
      <c r="AK36" s="508"/>
      <c r="AL36" s="508"/>
      <c r="AM36" s="508"/>
      <c r="AN36" s="508"/>
      <c r="AO36" s="508"/>
      <c r="AP36" s="508"/>
      <c r="AQ36" s="509"/>
    </row>
    <row r="37" spans="1:41" s="14" customFormat="1" ht="27.75" customHeight="1">
      <c r="A37" s="27"/>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row>
    <row r="38" spans="1:54" s="14" customFormat="1" ht="27.75" customHeight="1">
      <c r="A38" s="9"/>
      <c r="B38" s="9"/>
      <c r="C38" s="9"/>
      <c r="D38" s="9"/>
      <c r="E38" s="412"/>
      <c r="F38" s="412"/>
      <c r="G38" s="21"/>
      <c r="H38" s="9"/>
      <c r="I38" s="9"/>
      <c r="J38" s="9"/>
      <c r="K38" s="15"/>
      <c r="L38" s="15"/>
      <c r="M38" s="15"/>
      <c r="N38" s="9"/>
      <c r="O38" s="15"/>
      <c r="P38" s="22"/>
      <c r="Q38" s="20"/>
      <c r="R38" s="20"/>
      <c r="S38" s="15"/>
      <c r="T38" s="15"/>
      <c r="U38" s="15"/>
      <c r="V38" s="15"/>
      <c r="W38" s="15"/>
      <c r="X38" s="15"/>
      <c r="Y38" s="15"/>
      <c r="Z38" s="15"/>
      <c r="AA38" s="15"/>
      <c r="AB38" s="15"/>
      <c r="AC38" s="15"/>
      <c r="AD38" s="15"/>
      <c r="AE38" s="15"/>
      <c r="AF38" s="15"/>
      <c r="AG38" s="15"/>
      <c r="AH38" s="15"/>
      <c r="AI38" s="15"/>
      <c r="AJ38" s="15"/>
      <c r="AU38" s="92" t="s">
        <v>77</v>
      </c>
      <c r="AV38" s="7"/>
      <c r="AW38" s="7"/>
      <c r="AX38" s="7"/>
      <c r="AY38" s="7"/>
      <c r="AZ38" s="4"/>
      <c r="BA38" s="4"/>
      <c r="BB38" s="4"/>
    </row>
    <row r="39" spans="1:54" s="14" customFormat="1" ht="27.75" customHeight="1">
      <c r="A39" s="9"/>
      <c r="B39" s="9"/>
      <c r="C39" s="9"/>
      <c r="D39" s="9"/>
      <c r="E39" s="9"/>
      <c r="F39" s="9"/>
      <c r="G39" s="9"/>
      <c r="H39" s="9"/>
      <c r="I39" s="9"/>
      <c r="J39" s="9"/>
      <c r="K39" s="15"/>
      <c r="L39" s="15"/>
      <c r="M39" s="15"/>
      <c r="N39" s="9"/>
      <c r="O39" s="15"/>
      <c r="P39" s="22"/>
      <c r="Q39" s="20"/>
      <c r="R39" s="20"/>
      <c r="S39" s="15"/>
      <c r="T39" s="15"/>
      <c r="U39" s="15"/>
      <c r="V39" s="15"/>
      <c r="W39" s="15"/>
      <c r="X39" s="15"/>
      <c r="Y39" s="15"/>
      <c r="Z39" s="15"/>
      <c r="AA39" s="15"/>
      <c r="AB39" s="15"/>
      <c r="AC39" s="15"/>
      <c r="AD39" s="15"/>
      <c r="AE39" s="15"/>
      <c r="AF39" s="15"/>
      <c r="AG39" s="15"/>
      <c r="AH39" s="15"/>
      <c r="AI39" s="15"/>
      <c r="AJ39" s="15"/>
      <c r="AU39" s="7" t="s">
        <v>50</v>
      </c>
      <c r="AV39" s="7" t="s">
        <v>74</v>
      </c>
      <c r="AW39" s="7"/>
      <c r="AX39" s="90" t="s">
        <v>88</v>
      </c>
      <c r="AY39" s="7"/>
      <c r="AZ39" s="4"/>
      <c r="BA39" s="4"/>
      <c r="BB39" s="4"/>
    </row>
    <row r="40" spans="48:51" ht="27.75" customHeight="1">
      <c r="AV40" s="243" t="s">
        <v>887</v>
      </c>
      <c r="AW40" s="244"/>
      <c r="AX40" s="244"/>
      <c r="AY40" s="245"/>
    </row>
    <row r="41" ht="27.75" customHeight="1"/>
    <row r="42" spans="47:51" ht="27.75" customHeight="1">
      <c r="AU42" s="84" t="s">
        <v>67</v>
      </c>
      <c r="AV42" s="84" t="s">
        <v>297</v>
      </c>
      <c r="AW42" s="84"/>
      <c r="AX42" s="91" t="s">
        <v>544</v>
      </c>
      <c r="AY42" s="84"/>
    </row>
    <row r="43" spans="47:51" ht="27.75" customHeight="1">
      <c r="AU43" s="84"/>
      <c r="AV43" s="84"/>
      <c r="AW43" s="84"/>
      <c r="AX43" s="91"/>
      <c r="AY43" s="84"/>
    </row>
    <row r="44" spans="47:53" ht="27.75" customHeight="1">
      <c r="AU44" s="84"/>
      <c r="AV44" s="246"/>
      <c r="AW44" s="246"/>
      <c r="AX44" s="16"/>
      <c r="AY44" s="16"/>
      <c r="AZ44" s="246"/>
      <c r="BA44" s="246"/>
    </row>
    <row r="45" spans="47:53" ht="27.75" customHeight="1">
      <c r="AU45" s="84"/>
      <c r="AV45" s="246"/>
      <c r="AW45" s="246"/>
      <c r="AX45" s="16"/>
      <c r="AY45" s="16"/>
      <c r="AZ45" s="16"/>
      <c r="BA45" s="16"/>
    </row>
    <row r="46" spans="47:53" ht="27.75" customHeight="1">
      <c r="AU46" s="84"/>
      <c r="AV46" s="246"/>
      <c r="AW46" s="246"/>
      <c r="AX46" s="16"/>
      <c r="AY46" s="16"/>
      <c r="AZ46" s="16"/>
      <c r="BA46" s="16"/>
    </row>
    <row r="47" spans="47:53" ht="27.75" customHeight="1">
      <c r="AU47" s="84"/>
      <c r="AV47" s="246"/>
      <c r="AW47" s="246"/>
      <c r="AX47" s="16"/>
      <c r="AY47" s="16"/>
      <c r="AZ47" s="16"/>
      <c r="BA47" s="16"/>
    </row>
    <row r="48" spans="47:53" ht="27.75" customHeight="1">
      <c r="AU48" s="84"/>
      <c r="AV48" s="246"/>
      <c r="AW48" s="246"/>
      <c r="AX48" s="16"/>
      <c r="AY48" s="16"/>
      <c r="AZ48" s="16"/>
      <c r="BA48" s="16"/>
    </row>
    <row r="49" spans="47:53" ht="27.75" customHeight="1">
      <c r="AU49" s="84"/>
      <c r="AV49" s="246"/>
      <c r="AW49" s="246"/>
      <c r="AX49" s="16"/>
      <c r="AY49" s="16"/>
      <c r="AZ49" s="16"/>
      <c r="BA49" s="16"/>
    </row>
    <row r="50" spans="47:53" ht="27.75" customHeight="1">
      <c r="AU50" s="14"/>
      <c r="AV50" s="14"/>
      <c r="AW50" s="14"/>
      <c r="AX50" s="14"/>
      <c r="AY50" s="14"/>
      <c r="AZ50" s="14"/>
      <c r="BA50" s="14"/>
    </row>
    <row r="51" spans="47:48" ht="27.75" customHeight="1">
      <c r="AU51" s="7" t="s">
        <v>312</v>
      </c>
      <c r="AV51" s="7" t="s">
        <v>63</v>
      </c>
    </row>
    <row r="52" spans="48:50" ht="27.75" customHeight="1">
      <c r="AV52" s="247">
        <v>45221</v>
      </c>
      <c r="AX52" s="90" t="s">
        <v>344</v>
      </c>
    </row>
    <row r="53" spans="47:54" ht="27.75" customHeight="1">
      <c r="AU53" s="157" t="s">
        <v>37</v>
      </c>
      <c r="AV53" s="85"/>
      <c r="AW53" s="248"/>
      <c r="AX53" s="90" t="s">
        <v>73</v>
      </c>
      <c r="BB53" s="14"/>
    </row>
    <row r="54" spans="47:50" ht="27.75" customHeight="1">
      <c r="AU54" s="157" t="s">
        <v>71</v>
      </c>
      <c r="AV54" s="85">
        <f>IF(AV45="","",AV45)</f>
      </c>
      <c r="AW54" s="248"/>
      <c r="AX54" s="90" t="s">
        <v>68</v>
      </c>
    </row>
    <row r="55" spans="47:51" ht="27.75" customHeight="1">
      <c r="AU55" s="157" t="s">
        <v>69</v>
      </c>
      <c r="AV55" s="86">
        <f>IF(AV46="","",AV46)</f>
      </c>
      <c r="AW55" s="248"/>
      <c r="AX55" s="84"/>
      <c r="AY55" s="84"/>
    </row>
    <row r="56" spans="47:51" ht="27.75" customHeight="1">
      <c r="AU56" s="157" t="s">
        <v>317</v>
      </c>
      <c r="AV56" s="86">
        <f>IF(AV47="","",AV47)</f>
      </c>
      <c r="AW56" s="248"/>
      <c r="AX56" s="84"/>
      <c r="AY56" s="84"/>
    </row>
    <row r="57" spans="47:51" ht="27.75" customHeight="1">
      <c r="AU57" s="157" t="s">
        <v>318</v>
      </c>
      <c r="AV57" s="86">
        <f>IF(AV48="","",AV48)</f>
      </c>
      <c r="AW57" s="248"/>
      <c r="AX57" s="84"/>
      <c r="AY57" s="84"/>
    </row>
    <row r="58" spans="47:51" ht="27.75" customHeight="1">
      <c r="AU58" s="157" t="s">
        <v>319</v>
      </c>
      <c r="AV58" s="86">
        <f>IF(AV49="","",AV49)</f>
      </c>
      <c r="AW58" s="248"/>
      <c r="AX58" s="84"/>
      <c r="AY58" s="84"/>
    </row>
    <row r="59" spans="47:51" ht="27.75" customHeight="1">
      <c r="AU59" s="84"/>
      <c r="AV59" s="84"/>
      <c r="AW59" s="101"/>
      <c r="AX59" s="84"/>
      <c r="AY59" s="84"/>
    </row>
    <row r="60" spans="47:53" ht="27.75" customHeight="1">
      <c r="AU60" s="84" t="s">
        <v>52</v>
      </c>
      <c r="AV60" s="84" t="s">
        <v>313</v>
      </c>
      <c r="AW60" s="84"/>
      <c r="AX60" s="90" t="s">
        <v>298</v>
      </c>
      <c r="AY60" s="84"/>
      <c r="AZ60" s="84"/>
      <c r="BA60" s="14"/>
    </row>
    <row r="61" spans="47:53" ht="27.75" customHeight="1">
      <c r="AU61" s="84"/>
      <c r="AV61" s="243" t="s">
        <v>882</v>
      </c>
      <c r="AW61" s="249"/>
      <c r="AX61" s="249"/>
      <c r="AY61" s="250"/>
      <c r="AZ61" s="84"/>
      <c r="BA61" s="14"/>
    </row>
    <row r="62" spans="47:53" ht="27.75" customHeight="1">
      <c r="AU62" s="87" t="s">
        <v>835</v>
      </c>
      <c r="AV62" s="295"/>
      <c r="AW62" s="296"/>
      <c r="AX62" s="296"/>
      <c r="AY62" s="297"/>
      <c r="AZ62" s="14"/>
      <c r="BA62" s="14"/>
    </row>
    <row r="63" spans="47:51" ht="27.75" customHeight="1">
      <c r="AU63" s="84" t="s">
        <v>64</v>
      </c>
      <c r="AV63" s="84" t="s">
        <v>314</v>
      </c>
      <c r="AW63" s="84"/>
      <c r="AX63" s="84"/>
      <c r="AY63" s="84"/>
    </row>
    <row r="64" spans="47:53" ht="27.75" customHeight="1">
      <c r="AU64" s="84"/>
      <c r="AV64" s="87" t="s">
        <v>65</v>
      </c>
      <c r="AW64" s="251"/>
      <c r="AX64" s="252"/>
      <c r="AY64" s="253"/>
      <c r="AZ64" s="14"/>
      <c r="BA64" s="14"/>
    </row>
    <row r="65" spans="48:54" ht="27.75" customHeight="1">
      <c r="AV65" s="88" t="s">
        <v>66</v>
      </c>
      <c r="AW65" s="254"/>
      <c r="AX65" s="252"/>
      <c r="AY65" s="253"/>
      <c r="AZ65" s="14"/>
      <c r="BA65" s="14"/>
      <c r="BB65" s="14"/>
    </row>
    <row r="66" spans="47:54" ht="27.75" customHeight="1">
      <c r="AU66" s="14"/>
      <c r="AV66" s="14"/>
      <c r="AW66" s="14"/>
      <c r="AX66" s="14"/>
      <c r="AY66" s="14"/>
      <c r="AZ66" s="14"/>
      <c r="BA66" s="14"/>
      <c r="BB66" s="14"/>
    </row>
    <row r="67" spans="47:54" ht="27.75" customHeight="1">
      <c r="AU67" s="84" t="s">
        <v>70</v>
      </c>
      <c r="AV67" s="84" t="s">
        <v>370</v>
      </c>
      <c r="AW67" s="84"/>
      <c r="AX67" s="84"/>
      <c r="AY67" s="84"/>
      <c r="AZ67" s="14"/>
      <c r="BA67" s="14"/>
      <c r="BB67" s="14"/>
    </row>
    <row r="68" spans="47:54" ht="27.75" customHeight="1">
      <c r="AU68" s="84"/>
      <c r="AV68" s="89" t="s">
        <v>37</v>
      </c>
      <c r="AW68" s="255" t="s">
        <v>885</v>
      </c>
      <c r="AX68" s="256">
        <v>6000</v>
      </c>
      <c r="AY68" s="84"/>
      <c r="AZ68" s="14"/>
      <c r="BA68" s="14"/>
      <c r="BB68" s="14"/>
    </row>
    <row r="69" spans="47:54" ht="27.75" customHeight="1">
      <c r="AU69" s="84"/>
      <c r="AV69" s="89" t="s">
        <v>71</v>
      </c>
      <c r="AW69" s="255" t="s">
        <v>884</v>
      </c>
      <c r="AX69" s="256">
        <v>5000</v>
      </c>
      <c r="AY69" s="84"/>
      <c r="AZ69" s="14"/>
      <c r="BA69" s="14"/>
      <c r="BB69" s="14"/>
    </row>
    <row r="70" spans="47:54" ht="27.75" customHeight="1">
      <c r="AU70" s="84"/>
      <c r="AV70" s="89" t="s">
        <v>69</v>
      </c>
      <c r="AW70" s="255" t="s">
        <v>883</v>
      </c>
      <c r="AX70" s="256">
        <v>5000</v>
      </c>
      <c r="AY70" s="84"/>
      <c r="AZ70" s="14"/>
      <c r="BA70" s="14"/>
      <c r="BB70" s="14"/>
    </row>
    <row r="71" spans="47:54" ht="27.75" customHeight="1">
      <c r="AU71" s="84"/>
      <c r="AV71" s="89" t="s">
        <v>317</v>
      </c>
      <c r="AW71" s="255" t="s">
        <v>886</v>
      </c>
      <c r="AX71" s="256">
        <v>4000</v>
      </c>
      <c r="AY71" s="90" t="s">
        <v>294</v>
      </c>
      <c r="AZ71" s="14"/>
      <c r="BA71" s="14"/>
      <c r="BB71" s="14"/>
    </row>
    <row r="72" spans="47:54" ht="27.75" customHeight="1">
      <c r="AU72" s="84"/>
      <c r="AV72" s="89" t="s">
        <v>318</v>
      </c>
      <c r="AW72" s="255" t="s">
        <v>777</v>
      </c>
      <c r="AX72" s="256">
        <v>3000</v>
      </c>
      <c r="AY72" s="84"/>
      <c r="AZ72" s="14"/>
      <c r="BA72" s="14"/>
      <c r="BB72" s="14"/>
    </row>
    <row r="73" spans="47:54" ht="27.75" customHeight="1">
      <c r="AU73" s="84"/>
      <c r="AV73" s="89" t="s">
        <v>319</v>
      </c>
      <c r="AW73" s="255"/>
      <c r="AX73" s="256"/>
      <c r="AY73" s="84"/>
      <c r="AZ73" s="14"/>
      <c r="BA73" s="14"/>
      <c r="BB73" s="14"/>
    </row>
    <row r="74" spans="47:54" ht="27.75" customHeight="1">
      <c r="AU74" s="84"/>
      <c r="AV74" s="89" t="s">
        <v>320</v>
      </c>
      <c r="AW74" s="255"/>
      <c r="AX74" s="256"/>
      <c r="AY74" s="84"/>
      <c r="AZ74" s="14"/>
      <c r="BA74" s="14"/>
      <c r="BB74" s="14"/>
    </row>
    <row r="75" spans="47:54" ht="27.75" customHeight="1">
      <c r="AU75" s="14"/>
      <c r="AV75" s="89" t="s">
        <v>785</v>
      </c>
      <c r="AW75" s="255"/>
      <c r="AX75" s="256"/>
      <c r="AY75" s="90" t="s">
        <v>293</v>
      </c>
      <c r="AZ75" s="14"/>
      <c r="BA75" s="14"/>
      <c r="BB75" s="14"/>
    </row>
    <row r="76" spans="47:54" ht="27.75" customHeight="1">
      <c r="AU76" s="14"/>
      <c r="AV76" s="14"/>
      <c r="AW76" s="14"/>
      <c r="AX76" s="14"/>
      <c r="AY76" s="14"/>
      <c r="AZ76" s="14"/>
      <c r="BA76" s="14"/>
      <c r="BB76" s="14"/>
    </row>
    <row r="77" spans="47:54" ht="27.75" customHeight="1">
      <c r="AU77" s="84" t="s">
        <v>72</v>
      </c>
      <c r="AV77" s="84" t="s">
        <v>85</v>
      </c>
      <c r="AW77" s="84"/>
      <c r="AX77" s="90"/>
      <c r="AY77" s="90" t="s">
        <v>451</v>
      </c>
      <c r="AZ77" s="14"/>
      <c r="BA77" s="14"/>
      <c r="BB77" s="14"/>
    </row>
    <row r="78" spans="47:54" ht="27.75" customHeight="1">
      <c r="AU78" s="14"/>
      <c r="AV78" s="87" t="s">
        <v>267</v>
      </c>
      <c r="AW78" s="257" t="s">
        <v>837</v>
      </c>
      <c r="AX78" s="258"/>
      <c r="AY78" s="90" t="s">
        <v>84</v>
      </c>
      <c r="AZ78" s="14"/>
      <c r="BA78" s="14"/>
      <c r="BB78" s="14"/>
    </row>
    <row r="79" spans="47:54" ht="27.75" customHeight="1">
      <c r="AU79" s="84"/>
      <c r="AV79" s="255"/>
      <c r="AW79" s="255"/>
      <c r="AX79" s="255"/>
      <c r="AY79" s="255"/>
      <c r="AZ79" s="255"/>
      <c r="BA79" s="255"/>
      <c r="BB79" s="14"/>
    </row>
    <row r="80" spans="47:54" ht="27.75" customHeight="1">
      <c r="AU80" s="84"/>
      <c r="AV80" s="84"/>
      <c r="AW80" s="84"/>
      <c r="AX80" s="84"/>
      <c r="AY80" s="84"/>
      <c r="AZ80" s="14"/>
      <c r="BA80" s="14"/>
      <c r="BB80" s="14"/>
    </row>
    <row r="81" spans="47:48" ht="27.75" customHeight="1">
      <c r="AU81" s="7" t="s">
        <v>87</v>
      </c>
      <c r="AV81" s="7" t="s">
        <v>786</v>
      </c>
    </row>
    <row r="82" spans="48:56" ht="27.75" customHeight="1">
      <c r="AV82" s="88" t="s">
        <v>863</v>
      </c>
      <c r="AW82" s="259" t="s">
        <v>541</v>
      </c>
      <c r="AX82" s="7" t="s">
        <v>438</v>
      </c>
      <c r="AZ82" s="311"/>
      <c r="BA82" s="312"/>
      <c r="BB82" s="313"/>
      <c r="BC82" s="5"/>
      <c r="BD82" s="311"/>
    </row>
    <row r="83" spans="49:56" ht="27.75" customHeight="1">
      <c r="AW83" s="7" t="s">
        <v>89</v>
      </c>
      <c r="AZ83" s="311"/>
      <c r="BA83" s="5"/>
      <c r="BB83" s="5"/>
      <c r="BC83" s="5"/>
      <c r="BD83" s="311"/>
    </row>
    <row r="84" spans="49:56" ht="27.75" customHeight="1">
      <c r="AW84" s="259">
        <f>IF(T21&gt;=41,"4",(IF(T21&gt;=21,"3",IF(T21&gt;=11,2,IF(T21&gt;=5,1,0)))))</f>
        <v>0</v>
      </c>
      <c r="AX84" s="7" t="s">
        <v>295</v>
      </c>
      <c r="AY84" s="322"/>
      <c r="AZ84" s="314"/>
      <c r="BA84" s="5"/>
      <c r="BB84" s="313"/>
      <c r="BC84" s="5"/>
      <c r="BD84" s="311"/>
    </row>
    <row r="85" spans="49:56" ht="27.75" customHeight="1">
      <c r="AW85" s="7" t="s">
        <v>299</v>
      </c>
      <c r="AY85" s="323"/>
      <c r="AZ85" s="315"/>
      <c r="BA85" s="5"/>
      <c r="BB85" s="5"/>
      <c r="BC85" s="5"/>
      <c r="BD85" s="311"/>
    </row>
    <row r="86" spans="49:56" ht="27.75" customHeight="1">
      <c r="AW86" s="139" t="s">
        <v>437</v>
      </c>
      <c r="AX86" s="98" t="s">
        <v>90</v>
      </c>
      <c r="AY86" s="140"/>
      <c r="AZ86" s="311"/>
      <c r="BA86" s="5"/>
      <c r="BB86" s="316"/>
      <c r="BC86" s="317"/>
      <c r="BD86" s="311"/>
    </row>
    <row r="87" spans="49:56" ht="27.75" customHeight="1">
      <c r="AW87" s="139" t="s">
        <v>779</v>
      </c>
      <c r="AX87" s="98" t="s">
        <v>91</v>
      </c>
      <c r="AY87" s="140"/>
      <c r="AZ87" s="311"/>
      <c r="BA87" s="5"/>
      <c r="BB87" s="316"/>
      <c r="BC87" s="317"/>
      <c r="BD87" s="311"/>
    </row>
    <row r="88" spans="49:56" ht="27.75" customHeight="1">
      <c r="AW88" s="139" t="s">
        <v>780</v>
      </c>
      <c r="AX88" s="98" t="s">
        <v>92</v>
      </c>
      <c r="AZ88" s="311"/>
      <c r="BA88" s="5"/>
      <c r="BB88" s="316"/>
      <c r="BC88" s="317"/>
      <c r="BD88" s="311"/>
    </row>
    <row r="89" spans="49:56" ht="27.75" customHeight="1">
      <c r="AW89" s="139" t="s">
        <v>782</v>
      </c>
      <c r="AX89" s="98" t="s">
        <v>781</v>
      </c>
      <c r="AZ89" s="311"/>
      <c r="BA89" s="5"/>
      <c r="BB89" s="316"/>
      <c r="BC89" s="317"/>
      <c r="BD89" s="311"/>
    </row>
    <row r="90" spans="49:56" ht="27.75" customHeight="1">
      <c r="AW90" s="139" t="s">
        <v>783</v>
      </c>
      <c r="AX90" s="98" t="s">
        <v>784</v>
      </c>
      <c r="AZ90" s="311"/>
      <c r="BA90" s="5"/>
      <c r="BB90" s="316"/>
      <c r="BC90" s="317"/>
      <c r="BD90" s="311"/>
    </row>
    <row r="91" ht="27.75" customHeight="1"/>
    <row r="92" spans="47:53" ht="27.75" customHeight="1">
      <c r="AU92" s="84" t="s">
        <v>340</v>
      </c>
      <c r="AV92" s="84" t="s">
        <v>282</v>
      </c>
      <c r="AW92" s="84"/>
      <c r="AY92" s="4"/>
      <c r="AZ92" s="14"/>
      <c r="BA92" s="14"/>
    </row>
    <row r="93" spans="48:51" ht="27.75" customHeight="1">
      <c r="AV93" s="88" t="s">
        <v>439</v>
      </c>
      <c r="AW93" s="260"/>
      <c r="AX93" s="261"/>
      <c r="AY93" s="90" t="s">
        <v>351</v>
      </c>
    </row>
    <row r="94" spans="48:51" ht="27.75" customHeight="1">
      <c r="AV94" s="88" t="s">
        <v>440</v>
      </c>
      <c r="AW94" s="262"/>
      <c r="AY94" s="90" t="s">
        <v>268</v>
      </c>
    </row>
    <row r="95" ht="27.75" customHeight="1"/>
    <row r="96" spans="48:51" ht="27.75" customHeight="1">
      <c r="AV96" s="88" t="s">
        <v>441</v>
      </c>
      <c r="AW96" s="260"/>
      <c r="AX96" s="261"/>
      <c r="AY96" s="90" t="s">
        <v>443</v>
      </c>
    </row>
    <row r="97" spans="48:51" ht="27.75" customHeight="1">
      <c r="AV97" s="88" t="s">
        <v>442</v>
      </c>
      <c r="AW97" s="262"/>
      <c r="AY97" s="90" t="s">
        <v>268</v>
      </c>
    </row>
    <row r="98" ht="27.75" customHeight="1"/>
    <row r="99" ht="21" customHeight="1">
      <c r="AV99" s="7" t="s">
        <v>888</v>
      </c>
    </row>
    <row r="100" ht="21" customHeight="1">
      <c r="AV100" s="7" t="s">
        <v>629</v>
      </c>
    </row>
    <row r="101" ht="21" customHeight="1">
      <c r="AV101" s="7" t="s">
        <v>889</v>
      </c>
    </row>
    <row r="102" ht="21" customHeight="1">
      <c r="AV102" s="7" t="s">
        <v>890</v>
      </c>
    </row>
    <row r="103" ht="21" customHeight="1">
      <c r="AV103" s="7" t="s">
        <v>891</v>
      </c>
    </row>
    <row r="104" ht="21" customHeight="1">
      <c r="AV104" s="7" t="s">
        <v>630</v>
      </c>
    </row>
    <row r="105" ht="21" customHeight="1">
      <c r="AV105" s="7" t="s">
        <v>892</v>
      </c>
    </row>
    <row r="106" ht="21" customHeight="1">
      <c r="AV106" s="7" t="s">
        <v>631</v>
      </c>
    </row>
    <row r="107" ht="21" customHeight="1">
      <c r="AV107" s="7" t="s">
        <v>893</v>
      </c>
    </row>
    <row r="108" ht="21" customHeight="1">
      <c r="AV108" s="7" t="s">
        <v>894</v>
      </c>
    </row>
    <row r="109" ht="21" customHeight="1">
      <c r="AV109" s="7" t="s">
        <v>895</v>
      </c>
    </row>
    <row r="110" ht="21" customHeight="1">
      <c r="AV110" s="7" t="s">
        <v>632</v>
      </c>
    </row>
    <row r="111" ht="21" customHeight="1">
      <c r="AV111" s="7" t="s">
        <v>896</v>
      </c>
    </row>
    <row r="112" ht="21" customHeight="1">
      <c r="AV112" s="7" t="s">
        <v>897</v>
      </c>
    </row>
    <row r="113" ht="21" customHeight="1">
      <c r="AV113" s="7" t="s">
        <v>633</v>
      </c>
    </row>
    <row r="114" ht="21" customHeight="1">
      <c r="AV114" s="7" t="s">
        <v>634</v>
      </c>
    </row>
    <row r="115" ht="21" customHeight="1">
      <c r="AV115" s="7" t="s">
        <v>898</v>
      </c>
    </row>
    <row r="116" ht="21" customHeight="1">
      <c r="AV116" s="7" t="s">
        <v>635</v>
      </c>
    </row>
    <row r="117" ht="21" customHeight="1">
      <c r="AV117" s="7" t="s">
        <v>636</v>
      </c>
    </row>
    <row r="118" ht="21" customHeight="1">
      <c r="AV118" s="7" t="s">
        <v>637</v>
      </c>
    </row>
    <row r="119" ht="21" customHeight="1">
      <c r="AV119" s="7" t="s">
        <v>899</v>
      </c>
    </row>
    <row r="120" ht="21" customHeight="1">
      <c r="AV120" s="7" t="s">
        <v>900</v>
      </c>
    </row>
    <row r="121" ht="21" customHeight="1">
      <c r="AV121" s="7" t="s">
        <v>638</v>
      </c>
    </row>
    <row r="122" ht="21" customHeight="1">
      <c r="AV122" s="7" t="s">
        <v>639</v>
      </c>
    </row>
    <row r="123" ht="21" customHeight="1">
      <c r="AV123" s="7" t="s">
        <v>640</v>
      </c>
    </row>
    <row r="124" ht="21" customHeight="1">
      <c r="AV124" s="7" t="s">
        <v>641</v>
      </c>
    </row>
    <row r="125" ht="21" customHeight="1">
      <c r="AV125" s="7" t="s">
        <v>642</v>
      </c>
    </row>
    <row r="126" ht="21" customHeight="1">
      <c r="AV126" s="7" t="s">
        <v>901</v>
      </c>
    </row>
    <row r="127" ht="21" customHeight="1">
      <c r="AV127" s="7" t="s">
        <v>643</v>
      </c>
    </row>
    <row r="128" ht="21" customHeight="1">
      <c r="AV128" s="7" t="s">
        <v>902</v>
      </c>
    </row>
    <row r="129" ht="21" customHeight="1">
      <c r="AV129" s="7" t="s">
        <v>644</v>
      </c>
    </row>
    <row r="130" ht="21" customHeight="1">
      <c r="AV130" s="7" t="s">
        <v>645</v>
      </c>
    </row>
    <row r="131" ht="21" customHeight="1">
      <c r="AV131" s="7" t="s">
        <v>646</v>
      </c>
    </row>
    <row r="132" ht="21" customHeight="1">
      <c r="AV132" s="7" t="s">
        <v>903</v>
      </c>
    </row>
    <row r="133" ht="21" customHeight="1">
      <c r="AV133" s="7" t="s">
        <v>647</v>
      </c>
    </row>
    <row r="134" ht="21" customHeight="1">
      <c r="AV134" s="7" t="s">
        <v>904</v>
      </c>
    </row>
    <row r="135" ht="21" customHeight="1">
      <c r="AV135" s="7" t="s">
        <v>648</v>
      </c>
    </row>
    <row r="136" ht="21" customHeight="1">
      <c r="AV136" s="7" t="s">
        <v>649</v>
      </c>
    </row>
    <row r="137" ht="21" customHeight="1">
      <c r="AV137" s="7" t="s">
        <v>905</v>
      </c>
    </row>
    <row r="138" ht="21" customHeight="1">
      <c r="AV138" s="7" t="s">
        <v>650</v>
      </c>
    </row>
    <row r="139" ht="21" customHeight="1">
      <c r="AV139" s="7" t="s">
        <v>906</v>
      </c>
    </row>
    <row r="140" ht="21" customHeight="1">
      <c r="AV140" s="7" t="s">
        <v>907</v>
      </c>
    </row>
    <row r="141" ht="21" customHeight="1">
      <c r="AV141" s="7" t="s">
        <v>908</v>
      </c>
    </row>
    <row r="142" ht="21" customHeight="1">
      <c r="AV142" s="7" t="s">
        <v>909</v>
      </c>
    </row>
    <row r="143" ht="21" customHeight="1">
      <c r="AV143" s="7" t="s">
        <v>651</v>
      </c>
    </row>
    <row r="144" ht="21" customHeight="1">
      <c r="AV144" s="7" t="s">
        <v>910</v>
      </c>
    </row>
    <row r="145" ht="21" customHeight="1">
      <c r="AV145" s="7" t="s">
        <v>911</v>
      </c>
    </row>
    <row r="146" ht="21" customHeight="1">
      <c r="AV146" s="7" t="s">
        <v>912</v>
      </c>
    </row>
    <row r="147" ht="21" customHeight="1">
      <c r="AV147" s="7" t="s">
        <v>652</v>
      </c>
    </row>
    <row r="148" ht="21" customHeight="1">
      <c r="AV148" s="7" t="s">
        <v>653</v>
      </c>
    </row>
    <row r="149" ht="21" customHeight="1">
      <c r="AV149" s="7" t="s">
        <v>654</v>
      </c>
    </row>
    <row r="150" ht="21" customHeight="1">
      <c r="AV150" s="7" t="s">
        <v>913</v>
      </c>
    </row>
    <row r="151" ht="21" customHeight="1">
      <c r="AV151" s="7" t="s">
        <v>914</v>
      </c>
    </row>
    <row r="152" ht="21" customHeight="1">
      <c r="AV152" s="7" t="s">
        <v>915</v>
      </c>
    </row>
    <row r="153" ht="21" customHeight="1">
      <c r="AV153" s="7" t="s">
        <v>916</v>
      </c>
    </row>
    <row r="154" ht="21" customHeight="1">
      <c r="AV154" s="7" t="s">
        <v>655</v>
      </c>
    </row>
    <row r="155" ht="21" customHeight="1">
      <c r="AV155" s="7" t="s">
        <v>656</v>
      </c>
    </row>
    <row r="156" ht="21" customHeight="1">
      <c r="AV156" s="7" t="s">
        <v>917</v>
      </c>
    </row>
    <row r="157" ht="21" customHeight="1">
      <c r="AV157" s="7" t="s">
        <v>657</v>
      </c>
    </row>
    <row r="158" ht="21" customHeight="1">
      <c r="AV158" s="7" t="s">
        <v>918</v>
      </c>
    </row>
    <row r="159" ht="21" customHeight="1">
      <c r="AV159" s="7" t="s">
        <v>658</v>
      </c>
    </row>
    <row r="160" ht="21" customHeight="1">
      <c r="AV160" s="7" t="s">
        <v>919</v>
      </c>
    </row>
    <row r="161" ht="21" customHeight="1">
      <c r="AV161" s="7" t="s">
        <v>659</v>
      </c>
    </row>
    <row r="162" ht="21" customHeight="1">
      <c r="AV162" s="7" t="s">
        <v>660</v>
      </c>
    </row>
    <row r="163" ht="21" customHeight="1">
      <c r="AV163" s="7" t="s">
        <v>920</v>
      </c>
    </row>
    <row r="164" ht="21" customHeight="1">
      <c r="AV164" s="7" t="s">
        <v>921</v>
      </c>
    </row>
    <row r="165" ht="21" customHeight="1">
      <c r="AV165" s="7" t="s">
        <v>661</v>
      </c>
    </row>
    <row r="166" ht="21" customHeight="1">
      <c r="AV166" s="7" t="s">
        <v>922</v>
      </c>
    </row>
    <row r="167" ht="21" customHeight="1">
      <c r="AV167" s="7" t="s">
        <v>825</v>
      </c>
    </row>
    <row r="168" ht="21" customHeight="1">
      <c r="AV168" s="7" t="s">
        <v>923</v>
      </c>
    </row>
    <row r="169" ht="21" customHeight="1">
      <c r="AV169" s="7" t="s">
        <v>924</v>
      </c>
    </row>
    <row r="170" ht="21" customHeight="1">
      <c r="AV170" s="7" t="s">
        <v>925</v>
      </c>
    </row>
    <row r="171" ht="21" customHeight="1">
      <c r="AV171" s="7" t="s">
        <v>926</v>
      </c>
    </row>
    <row r="172" ht="21" customHeight="1">
      <c r="AV172" s="7" t="s">
        <v>662</v>
      </c>
    </row>
    <row r="173" ht="21" customHeight="1">
      <c r="AV173" s="7" t="s">
        <v>663</v>
      </c>
    </row>
    <row r="174" ht="21" customHeight="1">
      <c r="AV174" s="7" t="s">
        <v>927</v>
      </c>
    </row>
    <row r="175" ht="21" customHeight="1">
      <c r="AV175" s="7" t="s">
        <v>664</v>
      </c>
    </row>
    <row r="176" ht="21" customHeight="1">
      <c r="AV176" s="7" t="s">
        <v>928</v>
      </c>
    </row>
    <row r="177" ht="21" customHeight="1">
      <c r="AV177" s="7" t="s">
        <v>665</v>
      </c>
    </row>
    <row r="178" ht="21" customHeight="1">
      <c r="AV178" s="7" t="s">
        <v>929</v>
      </c>
    </row>
    <row r="179" ht="21" customHeight="1">
      <c r="AV179" s="7" t="s">
        <v>666</v>
      </c>
    </row>
    <row r="180" ht="21" customHeight="1">
      <c r="AV180" s="7" t="s">
        <v>930</v>
      </c>
    </row>
    <row r="181" ht="21" customHeight="1">
      <c r="AV181" s="7" t="s">
        <v>931</v>
      </c>
    </row>
    <row r="182" ht="21" customHeight="1">
      <c r="AV182" s="7" t="s">
        <v>932</v>
      </c>
    </row>
    <row r="183" ht="21" customHeight="1">
      <c r="AV183" s="7" t="s">
        <v>667</v>
      </c>
    </row>
    <row r="184" ht="21" customHeight="1">
      <c r="AV184" s="7" t="s">
        <v>933</v>
      </c>
    </row>
    <row r="185" ht="21" customHeight="1">
      <c r="AV185" s="7" t="s">
        <v>934</v>
      </c>
    </row>
    <row r="186" ht="21" customHeight="1">
      <c r="AV186" s="7" t="s">
        <v>668</v>
      </c>
    </row>
    <row r="187" ht="21" customHeight="1">
      <c r="AV187" s="7" t="s">
        <v>935</v>
      </c>
    </row>
    <row r="188" ht="21" customHeight="1">
      <c r="AV188" s="7" t="s">
        <v>669</v>
      </c>
    </row>
    <row r="189" ht="21" customHeight="1">
      <c r="AV189" s="7" t="s">
        <v>936</v>
      </c>
    </row>
    <row r="190" ht="21" customHeight="1">
      <c r="AV190" s="7" t="s">
        <v>937</v>
      </c>
    </row>
    <row r="191" ht="21" customHeight="1">
      <c r="AV191" s="7" t="s">
        <v>670</v>
      </c>
    </row>
    <row r="192" ht="21" customHeight="1">
      <c r="AV192" s="7" t="s">
        <v>671</v>
      </c>
    </row>
    <row r="193" ht="21" customHeight="1">
      <c r="AV193" s="7" t="s">
        <v>938</v>
      </c>
    </row>
    <row r="194" ht="21" customHeight="1">
      <c r="AV194" s="7" t="s">
        <v>672</v>
      </c>
    </row>
    <row r="195" ht="21" customHeight="1">
      <c r="AV195" s="7" t="s">
        <v>939</v>
      </c>
    </row>
    <row r="196" ht="21" customHeight="1">
      <c r="AV196" s="7" t="s">
        <v>940</v>
      </c>
    </row>
    <row r="197" ht="21" customHeight="1">
      <c r="AV197" s="7" t="s">
        <v>941</v>
      </c>
    </row>
    <row r="198" ht="21" customHeight="1">
      <c r="AV198" s="7" t="s">
        <v>673</v>
      </c>
    </row>
    <row r="199" ht="21" customHeight="1">
      <c r="AV199" s="7" t="s">
        <v>942</v>
      </c>
    </row>
    <row r="200" ht="21" customHeight="1">
      <c r="AV200" s="7" t="s">
        <v>943</v>
      </c>
    </row>
    <row r="201" ht="21" customHeight="1">
      <c r="AV201" s="7" t="s">
        <v>944</v>
      </c>
    </row>
    <row r="202" ht="21" customHeight="1">
      <c r="AV202" s="7" t="s">
        <v>674</v>
      </c>
    </row>
    <row r="203" ht="21" customHeight="1">
      <c r="AV203" s="7" t="s">
        <v>945</v>
      </c>
    </row>
    <row r="204" ht="21" customHeight="1">
      <c r="AV204" s="7" t="s">
        <v>946</v>
      </c>
    </row>
    <row r="205" ht="21" customHeight="1">
      <c r="AV205" s="7" t="s">
        <v>675</v>
      </c>
    </row>
    <row r="206" ht="21" customHeight="1">
      <c r="AV206" s="7" t="s">
        <v>947</v>
      </c>
    </row>
    <row r="207" ht="21" customHeight="1">
      <c r="AV207" s="7" t="s">
        <v>948</v>
      </c>
    </row>
    <row r="208" ht="21" customHeight="1">
      <c r="AV208" s="7" t="s">
        <v>949</v>
      </c>
    </row>
    <row r="209" ht="21" customHeight="1">
      <c r="AV209" s="7" t="s">
        <v>676</v>
      </c>
    </row>
    <row r="210" ht="21" customHeight="1">
      <c r="AV210" s="7" t="s">
        <v>950</v>
      </c>
    </row>
    <row r="211" ht="21" customHeight="1">
      <c r="AV211" s="7" t="s">
        <v>677</v>
      </c>
    </row>
    <row r="212" ht="21" customHeight="1">
      <c r="AV212" s="7" t="s">
        <v>951</v>
      </c>
    </row>
    <row r="213" ht="21" customHeight="1">
      <c r="AV213" s="7" t="s">
        <v>678</v>
      </c>
    </row>
    <row r="214" ht="21" customHeight="1">
      <c r="AV214" s="7" t="s">
        <v>952</v>
      </c>
    </row>
    <row r="215" ht="21" customHeight="1">
      <c r="AV215" s="7" t="s">
        <v>953</v>
      </c>
    </row>
    <row r="216" ht="21" customHeight="1">
      <c r="AV216" s="7" t="s">
        <v>954</v>
      </c>
    </row>
    <row r="217" ht="21" customHeight="1">
      <c r="AV217" s="7" t="s">
        <v>955</v>
      </c>
    </row>
    <row r="218" ht="21" customHeight="1">
      <c r="AV218" s="7" t="s">
        <v>679</v>
      </c>
    </row>
    <row r="219" ht="21" customHeight="1">
      <c r="AV219" s="7" t="s">
        <v>956</v>
      </c>
    </row>
    <row r="220" ht="21" customHeight="1">
      <c r="AV220" s="7" t="s">
        <v>957</v>
      </c>
    </row>
    <row r="221" ht="21" customHeight="1">
      <c r="AV221" s="7" t="s">
        <v>958</v>
      </c>
    </row>
    <row r="222" ht="21" customHeight="1">
      <c r="AV222" s="7" t="s">
        <v>959</v>
      </c>
    </row>
    <row r="223" ht="21" customHeight="1">
      <c r="AV223" s="7" t="s">
        <v>680</v>
      </c>
    </row>
    <row r="224" ht="21" customHeight="1">
      <c r="AV224" s="7" t="s">
        <v>960</v>
      </c>
    </row>
    <row r="225" ht="21" customHeight="1">
      <c r="AV225" s="7" t="s">
        <v>961</v>
      </c>
    </row>
    <row r="226" ht="21" customHeight="1">
      <c r="AV226" s="7" t="s">
        <v>681</v>
      </c>
    </row>
    <row r="227" ht="21" customHeight="1">
      <c r="AV227" s="7" t="s">
        <v>682</v>
      </c>
    </row>
    <row r="228" ht="21" customHeight="1">
      <c r="AV228" s="7" t="s">
        <v>683</v>
      </c>
    </row>
    <row r="229" ht="21" customHeight="1">
      <c r="AV229" s="7" t="s">
        <v>962</v>
      </c>
    </row>
    <row r="230" ht="21" customHeight="1">
      <c r="AV230" s="7" t="s">
        <v>684</v>
      </c>
    </row>
    <row r="231" ht="21" customHeight="1">
      <c r="AV231" s="7" t="s">
        <v>826</v>
      </c>
    </row>
    <row r="232" ht="21" customHeight="1">
      <c r="AV232" s="7" t="s">
        <v>963</v>
      </c>
    </row>
    <row r="233" ht="21" customHeight="1">
      <c r="AV233" s="7" t="s">
        <v>685</v>
      </c>
    </row>
    <row r="234" ht="21" customHeight="1">
      <c r="AV234" s="7" t="s">
        <v>964</v>
      </c>
    </row>
    <row r="235" ht="21" customHeight="1">
      <c r="AV235" s="7" t="s">
        <v>965</v>
      </c>
    </row>
    <row r="236" ht="21" customHeight="1">
      <c r="AV236" s="7" t="s">
        <v>966</v>
      </c>
    </row>
    <row r="237" ht="21" customHeight="1">
      <c r="AV237" s="7" t="s">
        <v>967</v>
      </c>
    </row>
    <row r="238" ht="21" customHeight="1">
      <c r="AV238" s="7" t="s">
        <v>686</v>
      </c>
    </row>
    <row r="239" ht="21" customHeight="1">
      <c r="AV239" s="7" t="s">
        <v>968</v>
      </c>
    </row>
    <row r="240" ht="21" customHeight="1">
      <c r="AV240" s="7" t="s">
        <v>969</v>
      </c>
    </row>
    <row r="241" ht="21" customHeight="1">
      <c r="AV241" s="7" t="s">
        <v>970</v>
      </c>
    </row>
    <row r="242" ht="21" customHeight="1">
      <c r="AV242" s="7" t="s">
        <v>971</v>
      </c>
    </row>
    <row r="243" ht="21" customHeight="1">
      <c r="AV243" s="7" t="s">
        <v>687</v>
      </c>
    </row>
    <row r="244" ht="21" customHeight="1">
      <c r="AV244" s="7" t="s">
        <v>688</v>
      </c>
    </row>
    <row r="245" ht="21" customHeight="1">
      <c r="AV245" s="7" t="s">
        <v>972</v>
      </c>
    </row>
    <row r="246" ht="21" customHeight="1">
      <c r="AV246" s="7" t="s">
        <v>689</v>
      </c>
    </row>
    <row r="247" ht="21" customHeight="1">
      <c r="AV247" s="7" t="s">
        <v>690</v>
      </c>
    </row>
    <row r="248" ht="21" customHeight="1">
      <c r="AV248" s="7" t="s">
        <v>691</v>
      </c>
    </row>
    <row r="249" ht="21" customHeight="1">
      <c r="AV249" s="7" t="s">
        <v>973</v>
      </c>
    </row>
    <row r="250" ht="21" customHeight="1">
      <c r="AV250" s="7" t="s">
        <v>974</v>
      </c>
    </row>
    <row r="251" ht="21" customHeight="1">
      <c r="AV251" s="7" t="s">
        <v>692</v>
      </c>
    </row>
    <row r="252" ht="21" customHeight="1">
      <c r="AV252" s="7" t="s">
        <v>975</v>
      </c>
    </row>
    <row r="253" ht="21" customHeight="1">
      <c r="AV253" s="7" t="s">
        <v>976</v>
      </c>
    </row>
    <row r="254" ht="21" customHeight="1">
      <c r="AV254" s="7" t="s">
        <v>977</v>
      </c>
    </row>
    <row r="255" ht="21" customHeight="1">
      <c r="AV255" s="7" t="s">
        <v>978</v>
      </c>
    </row>
    <row r="256" ht="21" customHeight="1">
      <c r="AV256" s="7" t="s">
        <v>979</v>
      </c>
    </row>
    <row r="257" ht="21" customHeight="1">
      <c r="AV257" s="7" t="s">
        <v>693</v>
      </c>
    </row>
    <row r="258" ht="21" customHeight="1">
      <c r="AV258" s="7" t="s">
        <v>694</v>
      </c>
    </row>
    <row r="259" ht="12">
      <c r="AV259" s="7" t="s">
        <v>695</v>
      </c>
    </row>
    <row r="260" ht="12">
      <c r="AV260" s="7" t="s">
        <v>980</v>
      </c>
    </row>
    <row r="261" ht="12">
      <c r="AV261" s="7" t="s">
        <v>696</v>
      </c>
    </row>
    <row r="262" ht="12">
      <c r="AV262" s="7" t="s">
        <v>981</v>
      </c>
    </row>
    <row r="263" ht="12">
      <c r="AV263" s="7" t="s">
        <v>697</v>
      </c>
    </row>
    <row r="264" ht="12">
      <c r="AV264" s="7" t="s">
        <v>698</v>
      </c>
    </row>
    <row r="265" ht="12">
      <c r="AV265" s="7" t="s">
        <v>982</v>
      </c>
    </row>
    <row r="266" ht="12">
      <c r="AV266" s="7" t="s">
        <v>983</v>
      </c>
    </row>
    <row r="267" ht="12">
      <c r="AV267" s="7" t="s">
        <v>984</v>
      </c>
    </row>
    <row r="268" ht="12">
      <c r="AV268" s="7" t="s">
        <v>985</v>
      </c>
    </row>
    <row r="269" ht="12">
      <c r="AV269" s="7" t="s">
        <v>699</v>
      </c>
    </row>
    <row r="270" ht="12">
      <c r="AV270" s="7" t="s">
        <v>986</v>
      </c>
    </row>
    <row r="271" ht="12">
      <c r="AV271" s="7" t="s">
        <v>700</v>
      </c>
    </row>
  </sheetData>
  <sheetProtection password="E856" sheet="1"/>
  <mergeCells count="160">
    <mergeCell ref="Q18:S18"/>
    <mergeCell ref="Q19:S19"/>
    <mergeCell ref="AA16:AB16"/>
    <mergeCell ref="AC16:AD16"/>
    <mergeCell ref="Y17:Z17"/>
    <mergeCell ref="V16:W16"/>
    <mergeCell ref="T18:U18"/>
    <mergeCell ref="V19:W19"/>
    <mergeCell ref="AI21:AL21"/>
    <mergeCell ref="G24:H24"/>
    <mergeCell ref="I24:J24"/>
    <mergeCell ref="L24:O24"/>
    <mergeCell ref="T24:U24"/>
    <mergeCell ref="R23:S23"/>
    <mergeCell ref="L26:O26"/>
    <mergeCell ref="G26:H26"/>
    <mergeCell ref="E31:F31"/>
    <mergeCell ref="D26:E26"/>
    <mergeCell ref="AI22:AL22"/>
    <mergeCell ref="AG23:AH24"/>
    <mergeCell ref="AG22:AH22"/>
    <mergeCell ref="A36:D36"/>
    <mergeCell ref="B22:C22"/>
    <mergeCell ref="B25:C25"/>
    <mergeCell ref="A32:C32"/>
    <mergeCell ref="B24:C24"/>
    <mergeCell ref="D24:E24"/>
    <mergeCell ref="D22:E22"/>
    <mergeCell ref="B26:C26"/>
    <mergeCell ref="A31:D31"/>
    <mergeCell ref="E36:G36"/>
    <mergeCell ref="D17:E17"/>
    <mergeCell ref="AL1:AN2"/>
    <mergeCell ref="A8:C8"/>
    <mergeCell ref="I11:J11"/>
    <mergeCell ref="A13:B13"/>
    <mergeCell ref="C13:F13"/>
    <mergeCell ref="G13:H13"/>
    <mergeCell ref="G17:H17"/>
    <mergeCell ref="I17:J17"/>
    <mergeCell ref="M1:AH1"/>
    <mergeCell ref="A11:B11"/>
    <mergeCell ref="A12:B12"/>
    <mergeCell ref="AO1:AQ2"/>
    <mergeCell ref="AE11:AF11"/>
    <mergeCell ref="D7:U7"/>
    <mergeCell ref="D8:U8"/>
    <mergeCell ref="A1:J1"/>
    <mergeCell ref="AK11:AN11"/>
    <mergeCell ref="G2:J2"/>
    <mergeCell ref="T25:U25"/>
    <mergeCell ref="I18:J18"/>
    <mergeCell ref="R16:S16"/>
    <mergeCell ref="T16:U16"/>
    <mergeCell ref="L17:O17"/>
    <mergeCell ref="T20:U20"/>
    <mergeCell ref="T23:U23"/>
    <mergeCell ref="T17:U17"/>
    <mergeCell ref="L23:O23"/>
    <mergeCell ref="Q17:S17"/>
    <mergeCell ref="AI1:AK2"/>
    <mergeCell ref="L21:O21"/>
    <mergeCell ref="A2:C2"/>
    <mergeCell ref="M3:O3"/>
    <mergeCell ref="A7:C7"/>
    <mergeCell ref="P3:AJ3"/>
    <mergeCell ref="E2:F2"/>
    <mergeCell ref="O11:R11"/>
    <mergeCell ref="D12:F12"/>
    <mergeCell ref="AG11:AJ11"/>
    <mergeCell ref="C11:E11"/>
    <mergeCell ref="I25:J25"/>
    <mergeCell ref="L25:O25"/>
    <mergeCell ref="Y13:AB13"/>
    <mergeCell ref="D23:E23"/>
    <mergeCell ref="G23:H23"/>
    <mergeCell ref="T21:W21"/>
    <mergeCell ref="G22:H22"/>
    <mergeCell ref="D21:E21"/>
    <mergeCell ref="L22:O22"/>
    <mergeCell ref="V25:W25"/>
    <mergeCell ref="G12:U12"/>
    <mergeCell ref="K11:N11"/>
    <mergeCell ref="I13:U13"/>
    <mergeCell ref="AA31:AC31"/>
    <mergeCell ref="AE31:AG31"/>
    <mergeCell ref="I21:J21"/>
    <mergeCell ref="R26:S26"/>
    <mergeCell ref="S11:T11"/>
    <mergeCell ref="R25:S25"/>
    <mergeCell ref="X6:AF6"/>
    <mergeCell ref="AB11:AD11"/>
    <mergeCell ref="AC12:AQ12"/>
    <mergeCell ref="V23:W23"/>
    <mergeCell ref="V24:W24"/>
    <mergeCell ref="Y16:Z16"/>
    <mergeCell ref="Y18:Z18"/>
    <mergeCell ref="AG21:AH21"/>
    <mergeCell ref="Z12:AB12"/>
    <mergeCell ref="V17:W17"/>
    <mergeCell ref="B17:C17"/>
    <mergeCell ref="R21:S21"/>
    <mergeCell ref="B18:C18"/>
    <mergeCell ref="D18:E18"/>
    <mergeCell ref="B21:C21"/>
    <mergeCell ref="T26:U26"/>
    <mergeCell ref="G18:H18"/>
    <mergeCell ref="G21:H21"/>
    <mergeCell ref="R24:S24"/>
    <mergeCell ref="B23:C23"/>
    <mergeCell ref="N36:P36"/>
    <mergeCell ref="AO31:AQ31"/>
    <mergeCell ref="M31:O31"/>
    <mergeCell ref="Q31:S31"/>
    <mergeCell ref="T31:V31"/>
    <mergeCell ref="X31:Z31"/>
    <mergeCell ref="J36:M36"/>
    <mergeCell ref="AH31:AJ31"/>
    <mergeCell ref="AL31:AN31"/>
    <mergeCell ref="T36:AQ36"/>
    <mergeCell ref="E38:F38"/>
    <mergeCell ref="J31:L31"/>
    <mergeCell ref="I26:J26"/>
    <mergeCell ref="I23:J23"/>
    <mergeCell ref="I22:K22"/>
    <mergeCell ref="L18:O18"/>
    <mergeCell ref="L19:O19"/>
    <mergeCell ref="L20:O20"/>
    <mergeCell ref="D25:E25"/>
    <mergeCell ref="G25:H25"/>
    <mergeCell ref="V26:W26"/>
    <mergeCell ref="AC13:AD13"/>
    <mergeCell ref="AE13:AQ13"/>
    <mergeCell ref="W11:X11"/>
    <mergeCell ref="V18:W18"/>
    <mergeCell ref="Y11:AA11"/>
    <mergeCell ref="W12:X12"/>
    <mergeCell ref="W13:X13"/>
    <mergeCell ref="AC17:AD17"/>
    <mergeCell ref="AO11:AP11"/>
    <mergeCell ref="G20:H20"/>
    <mergeCell ref="Q20:S20"/>
    <mergeCell ref="AM7:AN7"/>
    <mergeCell ref="AP7:AQ7"/>
    <mergeCell ref="AM8:AN8"/>
    <mergeCell ref="AP8:AQ8"/>
    <mergeCell ref="W7:AA7"/>
    <mergeCell ref="W8:AK8"/>
    <mergeCell ref="F11:H11"/>
    <mergeCell ref="AA17:AB17"/>
    <mergeCell ref="V20:W20"/>
    <mergeCell ref="AB30:AM30"/>
    <mergeCell ref="B19:C19"/>
    <mergeCell ref="B20:C20"/>
    <mergeCell ref="D19:E19"/>
    <mergeCell ref="D20:E20"/>
    <mergeCell ref="T19:U19"/>
    <mergeCell ref="G19:H19"/>
    <mergeCell ref="I19:J19"/>
    <mergeCell ref="I20:J20"/>
  </mergeCells>
  <dataValidations count="12">
    <dataValidation allowBlank="1" showInputMessage="1" showErrorMessage="1" imeMode="off" sqref="N36:P36 E36:G36 AE13:AQ13 AF23:AF25 Z12:AB12 Y13:AB13 G2 I13:U13 D12:F12 C13:F13 AA22:AD27 AI25:AL27 AC17 T23:W26 T17:W21 H17:H26 L17:O26 AA17:AA20 AI19:AI22 G17:G27"/>
    <dataValidation type="list" allowBlank="1" showInputMessage="1" sqref="AW82 BB82">
      <formula1>"○義務あり,×義務なし"</formula1>
    </dataValidation>
    <dataValidation type="list" allowBlank="1" showInputMessage="1" showErrorMessage="1" imeMode="off" sqref="U11 AQ11">
      <formula1>"男,女"</formula1>
    </dataValidation>
    <dataValidation allowBlank="1" showInputMessage="1" showErrorMessage="1" imeMode="hiragana" sqref="A8 T36:AQ36 AL31 AH31 AA31 AE31 X31 T31 M31 Q31 J31 AO31 AC12:AQ12 G12:U12 Y11:AD11 C11:H11 D8:U8 Z9:AA9 AL33 AH33 AA33 AE33 X33 T33 M33 Q33 J33 AO33"/>
    <dataValidation allowBlank="1" showInputMessage="1" showErrorMessage="1" imeMode="halfKatakana" sqref="K11:R11 AG11:AN11"/>
    <dataValidation allowBlank="1" showErrorMessage="1" imeMode="off" sqref="V7"/>
    <dataValidation allowBlank="1" showErrorMessage="1" imeMode="hiragana" sqref="V8"/>
    <dataValidation type="list" allowBlank="1" showInputMessage="1" showErrorMessage="1" imeMode="off" sqref="AE7">
      <formula1>$AX$64:$AY$64</formula1>
    </dataValidation>
    <dataValidation type="list" allowBlank="1" showInputMessage="1" showErrorMessage="1" sqref="W7:AA7">
      <formula1>"第1種,第2種,第3種,第4種,第5種,第6種,非加盟"</formula1>
    </dataValidation>
    <dataValidation type="list" allowBlank="1" showInputMessage="1" showErrorMessage="1" sqref="AG7">
      <formula1>$AV$44:$BD$44</formula1>
    </dataValidation>
    <dataValidation allowBlank="1" showInputMessage="1" showErrorMessage="1" imeMode="halfAlpha" sqref="AM7:AN7 AP7:AQ7"/>
    <dataValidation type="list" allowBlank="1" showInputMessage="1" showErrorMessage="1" sqref="D7:U7">
      <formula1>$AV$99:$AV$271</formula1>
    </dataValidation>
  </dataValidations>
  <hyperlinks>
    <hyperlink ref="AB30" r:id="rId1" display="https://forms.gle/6gxyoDJakJTkWB7P9"/>
  </hyperlinks>
  <printOptions horizontalCentered="1"/>
  <pageMargins left="0.3937007874015748" right="0.3937007874015748" top="0.984251968503937" bottom="0.3937007874015748" header="0.7874015748031497" footer="0.31496062992125984"/>
  <pageSetup fitToHeight="1" fitToWidth="1" horizontalDpi="600" verticalDpi="600" orientation="landscape" paperSize="9" scale="70" r:id="rId2"/>
  <headerFooter>
    <oddHeader>&amp;L&amp;"ＭＳ ゴシック,標準"&amp;12&amp;D &amp;T&amp;R&amp;"ＭＳ ゴシック,標準"&amp;12&lt; &amp;P/&amp;N &gt;</oddHeader>
  </headerFooter>
</worksheet>
</file>

<file path=xl/worksheets/sheet2.xml><?xml version="1.0" encoding="utf-8"?>
<worksheet xmlns="http://schemas.openxmlformats.org/spreadsheetml/2006/main" xmlns:r="http://schemas.openxmlformats.org/officeDocument/2006/relationships">
  <sheetPr>
    <tabColor rgb="FF0000FF"/>
    <pageSetUpPr fitToPage="1"/>
  </sheetPr>
  <dimension ref="A1:AY163"/>
  <sheetViews>
    <sheetView showGridLines="0" view="pageBreakPreview" zoomScale="80" zoomScaleNormal="70" zoomScaleSheetLayoutView="80" workbookViewId="0" topLeftCell="A3">
      <pane xSplit="11" ySplit="9" topLeftCell="L12" activePane="bottomRight" state="frozen"/>
      <selection pane="topLeft" activeCell="I3" sqref="I3"/>
      <selection pane="topRight" activeCell="L3" sqref="L3"/>
      <selection pane="bottomLeft" activeCell="I10" sqref="I10"/>
      <selection pane="bottomRight" activeCell="I3" sqref="I3:M3"/>
    </sheetView>
  </sheetViews>
  <sheetFormatPr defaultColWidth="9.00390625" defaultRowHeight="15"/>
  <cols>
    <col min="1" max="2" width="6.7109375" style="61" hidden="1" customWidth="1"/>
    <col min="3" max="3" width="15.7109375" style="61" hidden="1" customWidth="1"/>
    <col min="4" max="4" width="20.7109375" style="61" hidden="1" customWidth="1"/>
    <col min="5" max="5" width="34.28125" style="61" hidden="1" customWidth="1"/>
    <col min="6" max="6" width="16.421875" style="61" hidden="1" customWidth="1"/>
    <col min="7" max="7" width="20.7109375" style="183" hidden="1" customWidth="1"/>
    <col min="8" max="8" width="5.7109375" style="61" hidden="1" customWidth="1"/>
    <col min="9" max="9" width="5.7109375" style="61" customWidth="1"/>
    <col min="10" max="11" width="10.7109375" style="61" customWidth="1"/>
    <col min="12" max="13" width="12.7109375" style="61" customWidth="1"/>
    <col min="14" max="14" width="5.7109375" style="61" customWidth="1"/>
    <col min="15" max="15" width="10.7109375" style="222" hidden="1" customWidth="1"/>
    <col min="16" max="16" width="10.7109375" style="223" customWidth="1"/>
    <col min="17" max="19" width="10.7109375" style="61" hidden="1" customWidth="1"/>
    <col min="20" max="20" width="14.28125" style="61" customWidth="1"/>
    <col min="21" max="21" width="7.8515625" style="61" hidden="1" customWidth="1"/>
    <col min="22" max="22" width="12.7109375" style="61" hidden="1" customWidth="1"/>
    <col min="23" max="23" width="12.28125" style="61" hidden="1" customWidth="1"/>
    <col min="24" max="24" width="12.7109375" style="61" customWidth="1"/>
    <col min="25" max="25" width="5.7109375" style="61" customWidth="1"/>
    <col min="26" max="27" width="12.7109375" style="61" hidden="1" customWidth="1"/>
    <col min="28" max="31" width="17.28125" style="173" customWidth="1"/>
    <col min="32" max="32" width="17.28125" style="173" hidden="1" customWidth="1"/>
    <col min="33" max="33" width="17.57421875" style="173" hidden="1" customWidth="1"/>
    <col min="34" max="35" width="17.28125" style="173" hidden="1" customWidth="1"/>
    <col min="36" max="38" width="8.7109375" style="61" hidden="1" customWidth="1"/>
    <col min="39" max="41" width="5.7109375" style="61" hidden="1" customWidth="1"/>
    <col min="42" max="42" width="8.7109375" style="61" hidden="1" customWidth="1"/>
    <col min="43" max="48" width="16.7109375" style="61" hidden="1" customWidth="1"/>
    <col min="49" max="50" width="5.7109375" style="61" hidden="1" customWidth="1"/>
    <col min="51" max="75" width="5.7109375" style="61" customWidth="1"/>
    <col min="76" max="16384" width="9.00390625" style="61" customWidth="1"/>
  </cols>
  <sheetData>
    <row r="1" spans="1:48" s="72" customFormat="1" ht="24" customHeight="1" hidden="1">
      <c r="A1" s="76" t="s">
        <v>38</v>
      </c>
      <c r="B1" s="76" t="s">
        <v>38</v>
      </c>
      <c r="C1" s="76" t="s">
        <v>38</v>
      </c>
      <c r="D1" s="76" t="s">
        <v>38</v>
      </c>
      <c r="E1" s="76" t="s">
        <v>38</v>
      </c>
      <c r="F1" s="76" t="s">
        <v>38</v>
      </c>
      <c r="G1" s="174"/>
      <c r="H1" s="76"/>
      <c r="I1" s="75" t="s">
        <v>39</v>
      </c>
      <c r="J1" s="75" t="s">
        <v>39</v>
      </c>
      <c r="K1" s="75" t="s">
        <v>39</v>
      </c>
      <c r="L1" s="75" t="s">
        <v>39</v>
      </c>
      <c r="M1" s="75" t="s">
        <v>39</v>
      </c>
      <c r="N1" s="75" t="s">
        <v>39</v>
      </c>
      <c r="O1" s="209"/>
      <c r="P1" s="209"/>
      <c r="Q1" s="76"/>
      <c r="R1" s="76"/>
      <c r="S1" s="76"/>
      <c r="T1" s="75" t="s">
        <v>44</v>
      </c>
      <c r="U1" s="76"/>
      <c r="X1" s="75" t="s">
        <v>39</v>
      </c>
      <c r="Y1" s="75" t="s">
        <v>39</v>
      </c>
      <c r="AB1" s="72" t="s">
        <v>40</v>
      </c>
      <c r="AC1" s="72" t="s">
        <v>40</v>
      </c>
      <c r="AD1" s="72" t="s">
        <v>40</v>
      </c>
      <c r="AI1" s="72" t="s">
        <v>40</v>
      </c>
      <c r="AJ1" s="72" t="s">
        <v>41</v>
      </c>
      <c r="AK1" s="72" t="s">
        <v>41</v>
      </c>
      <c r="AL1" s="72" t="s">
        <v>41</v>
      </c>
      <c r="AM1" s="75" t="s">
        <v>39</v>
      </c>
      <c r="AN1" s="75" t="s">
        <v>39</v>
      </c>
      <c r="AO1" s="75" t="s">
        <v>39</v>
      </c>
      <c r="AP1" s="76" t="s">
        <v>38</v>
      </c>
      <c r="AQ1" s="76" t="s">
        <v>38</v>
      </c>
      <c r="AR1" s="76" t="s">
        <v>38</v>
      </c>
      <c r="AS1" s="76" t="s">
        <v>38</v>
      </c>
      <c r="AT1" s="76" t="s">
        <v>38</v>
      </c>
      <c r="AU1" s="76" t="s">
        <v>38</v>
      </c>
      <c r="AV1" s="76" t="s">
        <v>38</v>
      </c>
    </row>
    <row r="2" spans="1:48" s="97" customFormat="1" ht="24" customHeight="1" hidden="1">
      <c r="A2" s="95" t="s">
        <v>407</v>
      </c>
      <c r="B2" s="95" t="s">
        <v>408</v>
      </c>
      <c r="C2" s="95" t="s">
        <v>409</v>
      </c>
      <c r="D2" s="95" t="s">
        <v>410</v>
      </c>
      <c r="E2" s="95" t="s">
        <v>411</v>
      </c>
      <c r="F2" s="95" t="s">
        <v>412</v>
      </c>
      <c r="G2" s="175"/>
      <c r="H2" s="95"/>
      <c r="I2" s="96" t="s">
        <v>413</v>
      </c>
      <c r="J2" s="96" t="s">
        <v>414</v>
      </c>
      <c r="K2" s="96" t="s">
        <v>415</v>
      </c>
      <c r="L2" s="96" t="s">
        <v>416</v>
      </c>
      <c r="M2" s="96" t="s">
        <v>417</v>
      </c>
      <c r="N2" s="96" t="s">
        <v>418</v>
      </c>
      <c r="O2" s="210"/>
      <c r="P2" s="210"/>
      <c r="Q2" s="95"/>
      <c r="R2" s="95"/>
      <c r="S2" s="95"/>
      <c r="T2" s="96" t="s">
        <v>419</v>
      </c>
      <c r="U2" s="95"/>
      <c r="X2" s="96" t="s">
        <v>328</v>
      </c>
      <c r="Y2" s="96" t="s">
        <v>329</v>
      </c>
      <c r="AB2" s="97" t="s">
        <v>420</v>
      </c>
      <c r="AC2" s="97" t="s">
        <v>421</v>
      </c>
      <c r="AD2" s="97" t="s">
        <v>422</v>
      </c>
      <c r="AI2" s="97" t="s">
        <v>423</v>
      </c>
      <c r="AJ2" s="97" t="s">
        <v>330</v>
      </c>
      <c r="AK2" s="97" t="s">
        <v>424</v>
      </c>
      <c r="AL2" s="97" t="s">
        <v>425</v>
      </c>
      <c r="AM2" s="96" t="s">
        <v>426</v>
      </c>
      <c r="AN2" s="96" t="s">
        <v>427</v>
      </c>
      <c r="AO2" s="96" t="s">
        <v>428</v>
      </c>
      <c r="AP2" s="95" t="s">
        <v>429</v>
      </c>
      <c r="AQ2" s="95" t="s">
        <v>430</v>
      </c>
      <c r="AR2" s="95" t="s">
        <v>431</v>
      </c>
      <c r="AS2" s="95" t="s">
        <v>432</v>
      </c>
      <c r="AT2" s="95" t="s">
        <v>433</v>
      </c>
      <c r="AU2" s="95" t="s">
        <v>434</v>
      </c>
      <c r="AV2" s="95" t="s">
        <v>444</v>
      </c>
    </row>
    <row r="3" spans="1:38" s="46" customFormat="1" ht="24" customHeight="1">
      <c r="A3" s="43"/>
      <c r="B3" s="44"/>
      <c r="C3" s="44"/>
      <c r="D3" s="44"/>
      <c r="E3" s="44"/>
      <c r="F3" s="45"/>
      <c r="G3" s="176"/>
      <c r="H3" s="43"/>
      <c r="I3" s="521" t="s">
        <v>458</v>
      </c>
      <c r="J3" s="521"/>
      <c r="K3" s="521"/>
      <c r="L3" s="521"/>
      <c r="M3" s="521"/>
      <c r="N3" s="45"/>
      <c r="O3" s="211"/>
      <c r="P3" s="212"/>
      <c r="Q3" s="43"/>
      <c r="R3" s="43"/>
      <c r="S3" s="43"/>
      <c r="T3" s="45"/>
      <c r="U3" s="43"/>
      <c r="V3" s="43"/>
      <c r="W3" s="44"/>
      <c r="Y3" s="138"/>
      <c r="Z3" s="138"/>
      <c r="AA3" s="138"/>
      <c r="AB3" s="522">
        <f>'様式 A-1'!D7</f>
        <v>0</v>
      </c>
      <c r="AC3" s="522"/>
      <c r="AD3" s="522"/>
      <c r="AE3" s="522"/>
      <c r="AF3" s="522"/>
      <c r="AG3" s="522"/>
      <c r="AH3" s="522"/>
      <c r="AI3" s="47" t="s">
        <v>30</v>
      </c>
      <c r="AJ3" s="48"/>
      <c r="AK3" s="48"/>
      <c r="AL3" s="48"/>
    </row>
    <row r="4" spans="1:42" s="46" customFormat="1" ht="24" customHeight="1">
      <c r="A4" s="49"/>
      <c r="B4" s="44"/>
      <c r="C4" s="44"/>
      <c r="D4" s="44"/>
      <c r="E4" s="50"/>
      <c r="F4" s="49"/>
      <c r="G4" s="177"/>
      <c r="H4" s="49"/>
      <c r="I4" s="51" t="str">
        <f>'様式 A-1'!AV40</f>
        <v>第23回オーシャンサーフチャレンジin白浜2023</v>
      </c>
      <c r="K4" s="49"/>
      <c r="L4" s="49"/>
      <c r="M4" s="49"/>
      <c r="N4" s="49"/>
      <c r="O4" s="213"/>
      <c r="P4" s="214"/>
      <c r="Q4" s="49"/>
      <c r="R4" s="49"/>
      <c r="S4" s="49"/>
      <c r="T4" s="50"/>
      <c r="U4" s="49"/>
      <c r="V4" s="49"/>
      <c r="W4" s="44"/>
      <c r="AB4" s="522">
        <f>'様式 A-1'!D8</f>
        <v>0</v>
      </c>
      <c r="AC4" s="522"/>
      <c r="AD4" s="522"/>
      <c r="AE4" s="522"/>
      <c r="AF4" s="522"/>
      <c r="AG4" s="522"/>
      <c r="AH4" s="522"/>
      <c r="AI4" s="47" t="s">
        <v>22</v>
      </c>
      <c r="AJ4" s="50"/>
      <c r="AK4" s="50"/>
      <c r="AL4" s="50"/>
      <c r="AP4" s="46" t="s">
        <v>336</v>
      </c>
    </row>
    <row r="5" spans="1:42" s="52" customFormat="1" ht="6" customHeight="1" thickBot="1">
      <c r="A5" s="46"/>
      <c r="B5" s="46"/>
      <c r="C5" s="46"/>
      <c r="D5" s="46"/>
      <c r="E5" s="46"/>
      <c r="F5" s="46"/>
      <c r="G5" s="176"/>
      <c r="H5" s="46"/>
      <c r="I5" s="46"/>
      <c r="J5" s="46"/>
      <c r="K5" s="46"/>
      <c r="L5" s="46"/>
      <c r="M5" s="46"/>
      <c r="N5" s="46"/>
      <c r="O5" s="213"/>
      <c r="P5" s="215"/>
      <c r="Q5" s="46"/>
      <c r="R5" s="46"/>
      <c r="S5" s="46"/>
      <c r="T5" s="46"/>
      <c r="U5" s="46"/>
      <c r="V5" s="46"/>
      <c r="W5" s="44"/>
      <c r="X5" s="46"/>
      <c r="Y5" s="46"/>
      <c r="Z5" s="46"/>
      <c r="AA5" s="46"/>
      <c r="AB5" s="142"/>
      <c r="AC5" s="142"/>
      <c r="AD5" s="142"/>
      <c r="AE5" s="142"/>
      <c r="AF5" s="142"/>
      <c r="AG5" s="142"/>
      <c r="AH5" s="142"/>
      <c r="AI5" s="142"/>
      <c r="AJ5" s="46"/>
      <c r="AK5" s="46"/>
      <c r="AL5" s="46"/>
      <c r="AP5" s="141" t="s">
        <v>449</v>
      </c>
    </row>
    <row r="6" spans="1:42" s="52" customFormat="1" ht="36" customHeight="1" thickBot="1">
      <c r="A6" s="46"/>
      <c r="B6" s="46"/>
      <c r="C6" s="46"/>
      <c r="D6" s="46"/>
      <c r="E6" s="46"/>
      <c r="F6" s="46"/>
      <c r="G6" s="176"/>
      <c r="H6" s="46"/>
      <c r="I6" s="523" t="s">
        <v>1069</v>
      </c>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5"/>
      <c r="AI6" s="142"/>
      <c r="AJ6" s="46"/>
      <c r="AK6" s="46"/>
      <c r="AL6" s="46"/>
      <c r="AP6" s="141"/>
    </row>
    <row r="7" spans="1:42" s="52" customFormat="1" ht="6" customHeight="1">
      <c r="A7" s="46"/>
      <c r="B7" s="46"/>
      <c r="C7" s="46"/>
      <c r="D7" s="46"/>
      <c r="E7" s="46"/>
      <c r="F7" s="46"/>
      <c r="G7" s="176"/>
      <c r="H7" s="46"/>
      <c r="I7" s="46"/>
      <c r="J7" s="46"/>
      <c r="K7" s="46"/>
      <c r="L7" s="46"/>
      <c r="M7" s="46"/>
      <c r="N7" s="46"/>
      <c r="O7" s="213"/>
      <c r="P7" s="215"/>
      <c r="Q7" s="46"/>
      <c r="R7" s="46"/>
      <c r="S7" s="46"/>
      <c r="T7" s="46"/>
      <c r="U7" s="46"/>
      <c r="V7" s="46"/>
      <c r="W7" s="44"/>
      <c r="X7" s="46"/>
      <c r="Y7" s="46"/>
      <c r="Z7" s="46"/>
      <c r="AA7" s="46"/>
      <c r="AB7" s="142"/>
      <c r="AC7" s="142"/>
      <c r="AD7" s="142"/>
      <c r="AE7" s="142"/>
      <c r="AF7" s="142"/>
      <c r="AG7" s="142"/>
      <c r="AH7" s="142"/>
      <c r="AI7" s="142"/>
      <c r="AJ7" s="46"/>
      <c r="AK7" s="46"/>
      <c r="AL7" s="46"/>
      <c r="AP7" s="141"/>
    </row>
    <row r="8" spans="1:42" s="44" customFormat="1" ht="24" customHeight="1">
      <c r="A8" s="146"/>
      <c r="B8" s="146"/>
      <c r="C8" s="146"/>
      <c r="D8" s="146"/>
      <c r="E8" s="147"/>
      <c r="F8" s="146"/>
      <c r="G8" s="178"/>
      <c r="H8" s="146"/>
      <c r="I8" s="146"/>
      <c r="J8" s="146"/>
      <c r="K8" s="146"/>
      <c r="L8" s="146"/>
      <c r="M8" s="146"/>
      <c r="N8" s="146"/>
      <c r="O8" s="216"/>
      <c r="P8" s="217"/>
      <c r="Q8" s="146"/>
      <c r="R8" s="146"/>
      <c r="S8" s="146"/>
      <c r="T8" s="147"/>
      <c r="U8" s="146"/>
      <c r="V8" s="146"/>
      <c r="W8" s="147"/>
      <c r="X8" s="146"/>
      <c r="Y8" s="335"/>
      <c r="AA8" s="148"/>
      <c r="AB8" s="334"/>
      <c r="AC8" s="325"/>
      <c r="AD8" s="325"/>
      <c r="AE8" s="325"/>
      <c r="AF8" s="325"/>
      <c r="AG8" s="325"/>
      <c r="AH8" s="326"/>
      <c r="AI8" s="324"/>
      <c r="AJ8" s="147"/>
      <c r="AK8" s="147"/>
      <c r="AL8" s="147"/>
      <c r="AP8" s="142" t="s">
        <v>449</v>
      </c>
    </row>
    <row r="9" spans="1:38" ht="39.75" customHeight="1">
      <c r="A9" s="93" t="s">
        <v>363</v>
      </c>
      <c r="B9" s="93" t="s">
        <v>24</v>
      </c>
      <c r="C9" s="94" t="s">
        <v>25</v>
      </c>
      <c r="D9" s="94" t="s">
        <v>23</v>
      </c>
      <c r="E9" s="94" t="s">
        <v>19</v>
      </c>
      <c r="F9" s="94" t="s">
        <v>773</v>
      </c>
      <c r="G9" s="179" t="s">
        <v>848</v>
      </c>
      <c r="H9" s="93"/>
      <c r="I9" s="100" t="s">
        <v>255</v>
      </c>
      <c r="J9" s="54" t="s">
        <v>42</v>
      </c>
      <c r="K9" s="55" t="s">
        <v>43</v>
      </c>
      <c r="L9" s="56" t="s">
        <v>364</v>
      </c>
      <c r="M9" s="57" t="s">
        <v>365</v>
      </c>
      <c r="N9" s="153" t="s">
        <v>0</v>
      </c>
      <c r="O9" s="218"/>
      <c r="P9" s="218" t="s">
        <v>813</v>
      </c>
      <c r="Q9" s="53"/>
      <c r="R9" s="53"/>
      <c r="S9" s="53"/>
      <c r="T9" s="59" t="s">
        <v>79</v>
      </c>
      <c r="U9" s="59" t="s">
        <v>869</v>
      </c>
      <c r="V9" s="59"/>
      <c r="W9" s="58"/>
      <c r="X9" s="58" t="s">
        <v>26</v>
      </c>
      <c r="Y9" s="60" t="s">
        <v>1</v>
      </c>
      <c r="Z9" s="58" t="s">
        <v>849</v>
      </c>
      <c r="AA9" s="58"/>
      <c r="AB9" s="191" t="s">
        <v>877</v>
      </c>
      <c r="AC9" s="191" t="s">
        <v>847</v>
      </c>
      <c r="AD9" s="191" t="s">
        <v>845</v>
      </c>
      <c r="AE9" s="191" t="s">
        <v>843</v>
      </c>
      <c r="AF9" s="191"/>
      <c r="AG9" s="191"/>
      <c r="AH9" s="191"/>
      <c r="AI9" s="200"/>
      <c r="AJ9" s="53" t="s">
        <v>21</v>
      </c>
      <c r="AK9" s="53" t="s">
        <v>2</v>
      </c>
      <c r="AL9" s="53" t="s">
        <v>833</v>
      </c>
    </row>
    <row r="10" spans="1:38" s="74" customFormat="1" ht="24" customHeight="1">
      <c r="A10" s="117">
        <v>0</v>
      </c>
      <c r="B10" s="118" t="s">
        <v>331</v>
      </c>
      <c r="C10" s="119" t="str">
        <f>IF(J10="","",TRIM(J10&amp;"　"&amp;K10))</f>
        <v>東京　太郎</v>
      </c>
      <c r="D10" s="119" t="str">
        <f>IF(J10="","",ASC(TRIM(L10&amp;" "&amp;M10)))</f>
        <v>ﾄｳｷｮｳ ﾀﾛｳ</v>
      </c>
      <c r="E10" s="120" t="s">
        <v>310</v>
      </c>
      <c r="F10" s="121"/>
      <c r="G10" s="180"/>
      <c r="H10" s="117"/>
      <c r="I10" s="118" t="s">
        <v>93</v>
      </c>
      <c r="J10" s="287" t="s">
        <v>287</v>
      </c>
      <c r="K10" s="288" t="s">
        <v>830</v>
      </c>
      <c r="L10" s="263" t="s">
        <v>33</v>
      </c>
      <c r="M10" s="264" t="s">
        <v>34</v>
      </c>
      <c r="N10" s="117" t="s">
        <v>29</v>
      </c>
      <c r="O10" s="265"/>
      <c r="P10" s="266" t="s">
        <v>814</v>
      </c>
      <c r="Q10" s="117"/>
      <c r="R10" s="117"/>
      <c r="S10" s="117"/>
      <c r="T10" s="267" t="s">
        <v>992</v>
      </c>
      <c r="U10" s="117"/>
      <c r="V10" s="117"/>
      <c r="W10" s="117"/>
      <c r="X10" s="268">
        <v>39692</v>
      </c>
      <c r="Y10" s="117">
        <f>IF(X10="","",DATEDIF(X10,'様式 A-1'!$G$2,"Y"))</f>
        <v>15</v>
      </c>
      <c r="Z10" s="117" t="s">
        <v>772</v>
      </c>
      <c r="AA10" s="117"/>
      <c r="AB10" s="269"/>
      <c r="AC10" s="269"/>
      <c r="AD10" s="269">
        <v>1</v>
      </c>
      <c r="AE10" s="269"/>
      <c r="AF10" s="269"/>
      <c r="AG10" s="269"/>
      <c r="AH10" s="269"/>
      <c r="AI10" s="270"/>
      <c r="AJ10" s="117">
        <f aca="true" t="shared" si="0" ref="AJ10:AJ41">COUNT(AB10:AH10)</f>
        <v>1</v>
      </c>
      <c r="AK10" s="117">
        <f aca="true" t="shared" si="1" ref="AK10:AK41">IF(AJ10&lt;=$AQ$156,AJ10,$AQ$156)</f>
        <v>1</v>
      </c>
      <c r="AL10" s="117">
        <f aca="true" t="shared" si="2" ref="AL10:AL41">IF(AJ10&lt;=$AQ$156,0,AJ10-$AQ$156)</f>
        <v>0</v>
      </c>
    </row>
    <row r="11" spans="1:38" s="74" customFormat="1" ht="24" customHeight="1">
      <c r="A11" s="117">
        <v>0</v>
      </c>
      <c r="B11" s="118" t="s">
        <v>331</v>
      </c>
      <c r="C11" s="119" t="str">
        <f>IF(J11="","",TRIM(J11&amp;"　"&amp;K11))</f>
        <v>品川　勇樹</v>
      </c>
      <c r="D11" s="119" t="str">
        <f aca="true" t="shared" si="3" ref="D11:D114">IF(J11="","",ASC(TRIM(L11&amp;" "&amp;M11)))</f>
        <v>ｼﾅｶﾞﾜ ﾕｳｷ</v>
      </c>
      <c r="E11" s="120" t="s">
        <v>310</v>
      </c>
      <c r="F11" s="121"/>
      <c r="G11" s="180"/>
      <c r="H11" s="117"/>
      <c r="I11" s="118" t="s">
        <v>93</v>
      </c>
      <c r="J11" s="287" t="s">
        <v>283</v>
      </c>
      <c r="K11" s="288" t="s">
        <v>284</v>
      </c>
      <c r="L11" s="263" t="s">
        <v>285</v>
      </c>
      <c r="M11" s="264" t="s">
        <v>286</v>
      </c>
      <c r="N11" s="117" t="s">
        <v>29</v>
      </c>
      <c r="O11" s="118"/>
      <c r="P11" s="266" t="s">
        <v>815</v>
      </c>
      <c r="Q11" s="117"/>
      <c r="R11" s="117"/>
      <c r="S11" s="117"/>
      <c r="T11" s="267" t="s">
        <v>841</v>
      </c>
      <c r="U11" s="117"/>
      <c r="V11" s="117"/>
      <c r="W11" s="117"/>
      <c r="X11" s="268">
        <v>30076</v>
      </c>
      <c r="Y11" s="117">
        <f>IF(X11="","",DATEDIF(X11,'様式 A-1'!$G$2,"Y"))</f>
        <v>41</v>
      </c>
      <c r="Z11" s="117" t="s">
        <v>860</v>
      </c>
      <c r="AA11" s="117"/>
      <c r="AB11" s="269"/>
      <c r="AC11" s="269"/>
      <c r="AD11" s="269"/>
      <c r="AE11" s="269">
        <v>1</v>
      </c>
      <c r="AF11" s="269"/>
      <c r="AG11" s="269"/>
      <c r="AH11" s="269">
        <v>1</v>
      </c>
      <c r="AI11" s="270"/>
      <c r="AJ11" s="117">
        <f t="shared" si="0"/>
        <v>2</v>
      </c>
      <c r="AK11" s="117">
        <f t="shared" si="1"/>
        <v>2</v>
      </c>
      <c r="AL11" s="117">
        <f t="shared" si="2"/>
        <v>0</v>
      </c>
    </row>
    <row r="12" spans="1:38" ht="24" customHeight="1">
      <c r="A12" s="24">
        <f>IF('様式 A-1'!$AL$1="","",'様式 A-1'!$AL$1)</f>
      </c>
      <c r="B12" s="62"/>
      <c r="C12" s="63">
        <f aca="true" t="shared" si="4" ref="C12:C115">IF(J12="","",TRIM(J12&amp;"　"&amp;K12))</f>
      </c>
      <c r="D12" s="63">
        <f t="shared" si="3"/>
      </c>
      <c r="E12" s="29">
        <f>'様式 A-1'!$D$7</f>
        <v>0</v>
      </c>
      <c r="F12" s="29" t="e">
        <f>'様式 WA-1（集計作業用）'!$D$6</f>
        <v>#N/A</v>
      </c>
      <c r="G12" s="181">
        <f>'様式 A-1'!$AG$7</f>
        <v>0</v>
      </c>
      <c r="H12" s="24"/>
      <c r="I12" s="62" t="s">
        <v>94</v>
      </c>
      <c r="J12" s="41"/>
      <c r="K12" s="42"/>
      <c r="L12" s="41"/>
      <c r="M12" s="42"/>
      <c r="N12" s="24" t="s">
        <v>29</v>
      </c>
      <c r="O12" s="62"/>
      <c r="P12" s="219"/>
      <c r="Q12" s="24"/>
      <c r="R12" s="24"/>
      <c r="S12" s="24"/>
      <c r="T12" s="30"/>
      <c r="U12" s="362">
        <f>'様式 A-1'!$W$7</f>
        <v>0</v>
      </c>
      <c r="V12" s="24"/>
      <c r="W12" s="24"/>
      <c r="X12" s="23"/>
      <c r="Y12" s="24">
        <f>IF(X12="","",DATEDIF(X12,'様式 A-1'!$G$2,"Y"))</f>
      </c>
      <c r="Z12" s="24"/>
      <c r="AA12" s="339"/>
      <c r="AB12" s="163"/>
      <c r="AC12" s="163"/>
      <c r="AD12" s="163"/>
      <c r="AE12" s="163"/>
      <c r="AF12" s="163"/>
      <c r="AG12" s="163"/>
      <c r="AH12" s="163"/>
      <c r="AI12" s="270"/>
      <c r="AJ12" s="24">
        <f t="shared" si="0"/>
        <v>0</v>
      </c>
      <c r="AK12" s="64">
        <f t="shared" si="1"/>
        <v>0</v>
      </c>
      <c r="AL12" s="64">
        <f t="shared" si="2"/>
        <v>0</v>
      </c>
    </row>
    <row r="13" spans="1:38" ht="24" customHeight="1">
      <c r="A13" s="24">
        <f>IF('様式 A-1'!$AL$1="","",'様式 A-1'!$AL$1)</f>
      </c>
      <c r="B13" s="62"/>
      <c r="C13" s="63">
        <f t="shared" si="4"/>
      </c>
      <c r="D13" s="63">
        <f t="shared" si="3"/>
      </c>
      <c r="E13" s="29">
        <f>'様式 A-1'!$D$7</f>
        <v>0</v>
      </c>
      <c r="F13" s="29" t="e">
        <f>'様式 WA-1（集計作業用）'!$D$6</f>
        <v>#N/A</v>
      </c>
      <c r="G13" s="181">
        <f>'様式 A-1'!$AG$7</f>
        <v>0</v>
      </c>
      <c r="H13" s="24"/>
      <c r="I13" s="62" t="s">
        <v>95</v>
      </c>
      <c r="J13" s="41"/>
      <c r="K13" s="42"/>
      <c r="L13" s="41"/>
      <c r="M13" s="42"/>
      <c r="N13" s="24" t="s">
        <v>29</v>
      </c>
      <c r="O13" s="62"/>
      <c r="P13" s="219"/>
      <c r="Q13" s="24"/>
      <c r="R13" s="24"/>
      <c r="S13" s="24"/>
      <c r="T13" s="30"/>
      <c r="U13" s="362">
        <f>'様式 A-1'!$W$7</f>
        <v>0</v>
      </c>
      <c r="V13" s="24"/>
      <c r="W13" s="24"/>
      <c r="X13" s="23"/>
      <c r="Y13" s="24">
        <f>IF(X13="","",DATEDIF(X13,'様式 A-1'!$G$2,"Y"))</f>
      </c>
      <c r="Z13" s="24"/>
      <c r="AA13" s="339"/>
      <c r="AB13" s="163"/>
      <c r="AC13" s="163"/>
      <c r="AD13" s="163"/>
      <c r="AE13" s="163"/>
      <c r="AF13" s="163"/>
      <c r="AG13" s="163"/>
      <c r="AH13" s="163"/>
      <c r="AI13" s="270"/>
      <c r="AJ13" s="24">
        <f t="shared" si="0"/>
        <v>0</v>
      </c>
      <c r="AK13" s="64">
        <f t="shared" si="1"/>
        <v>0</v>
      </c>
      <c r="AL13" s="64">
        <f t="shared" si="2"/>
        <v>0</v>
      </c>
    </row>
    <row r="14" spans="1:38" ht="24" customHeight="1">
      <c r="A14" s="24">
        <f>IF('様式 A-1'!$AL$1="","",'様式 A-1'!$AL$1)</f>
      </c>
      <c r="B14" s="62"/>
      <c r="C14" s="63">
        <f t="shared" si="4"/>
      </c>
      <c r="D14" s="63">
        <f t="shared" si="3"/>
      </c>
      <c r="E14" s="29">
        <f>'様式 A-1'!$D$7</f>
        <v>0</v>
      </c>
      <c r="F14" s="29" t="e">
        <f>'様式 WA-1（集計作業用）'!$D$6</f>
        <v>#N/A</v>
      </c>
      <c r="G14" s="181">
        <f>'様式 A-1'!$AG$7</f>
        <v>0</v>
      </c>
      <c r="H14" s="24"/>
      <c r="I14" s="62" t="s">
        <v>96</v>
      </c>
      <c r="J14" s="41"/>
      <c r="K14" s="42"/>
      <c r="L14" s="41"/>
      <c r="M14" s="42"/>
      <c r="N14" s="24" t="s">
        <v>29</v>
      </c>
      <c r="O14" s="62"/>
      <c r="P14" s="219"/>
      <c r="Q14" s="24"/>
      <c r="R14" s="24"/>
      <c r="S14" s="24"/>
      <c r="T14" s="30"/>
      <c r="U14" s="362">
        <f>'様式 A-1'!$W$7</f>
        <v>0</v>
      </c>
      <c r="V14" s="24"/>
      <c r="W14" s="24"/>
      <c r="X14" s="23"/>
      <c r="Y14" s="24">
        <f>IF(X14="","",DATEDIF(X14,'様式 A-1'!$G$2,"Y"))</f>
      </c>
      <c r="Z14" s="24"/>
      <c r="AA14" s="339"/>
      <c r="AB14" s="163"/>
      <c r="AC14" s="163"/>
      <c r="AD14" s="163"/>
      <c r="AE14" s="163"/>
      <c r="AF14" s="163"/>
      <c r="AG14" s="163"/>
      <c r="AH14" s="163"/>
      <c r="AI14" s="270"/>
      <c r="AJ14" s="24">
        <f t="shared" si="0"/>
        <v>0</v>
      </c>
      <c r="AK14" s="64">
        <f t="shared" si="1"/>
        <v>0</v>
      </c>
      <c r="AL14" s="64">
        <f t="shared" si="2"/>
        <v>0</v>
      </c>
    </row>
    <row r="15" spans="1:38" ht="24" customHeight="1">
      <c r="A15" s="24">
        <f>IF('様式 A-1'!$AL$1="","",'様式 A-1'!$AL$1)</f>
      </c>
      <c r="B15" s="62"/>
      <c r="C15" s="63">
        <f t="shared" si="4"/>
      </c>
      <c r="D15" s="63">
        <f t="shared" si="3"/>
      </c>
      <c r="E15" s="29">
        <f>'様式 A-1'!$D$7</f>
        <v>0</v>
      </c>
      <c r="F15" s="29" t="e">
        <f>'様式 WA-1（集計作業用）'!$D$6</f>
        <v>#N/A</v>
      </c>
      <c r="G15" s="181">
        <f>'様式 A-1'!$AG$7</f>
        <v>0</v>
      </c>
      <c r="H15" s="24"/>
      <c r="I15" s="62" t="s">
        <v>97</v>
      </c>
      <c r="J15" s="41"/>
      <c r="K15" s="42"/>
      <c r="L15" s="41"/>
      <c r="M15" s="42"/>
      <c r="N15" s="24" t="s">
        <v>29</v>
      </c>
      <c r="O15" s="62"/>
      <c r="P15" s="219"/>
      <c r="Q15" s="24"/>
      <c r="R15" s="24"/>
      <c r="S15" s="24"/>
      <c r="T15" s="30"/>
      <c r="U15" s="362">
        <f>'様式 A-1'!$W$7</f>
        <v>0</v>
      </c>
      <c r="V15" s="24"/>
      <c r="W15" s="24"/>
      <c r="X15" s="23"/>
      <c r="Y15" s="24">
        <f>IF(X15="","",DATEDIF(X15,'様式 A-1'!$G$2,"Y"))</f>
      </c>
      <c r="Z15" s="24"/>
      <c r="AA15" s="339"/>
      <c r="AB15" s="163"/>
      <c r="AC15" s="163"/>
      <c r="AD15" s="163"/>
      <c r="AE15" s="163"/>
      <c r="AF15" s="163"/>
      <c r="AG15" s="163"/>
      <c r="AH15" s="163"/>
      <c r="AI15" s="270"/>
      <c r="AJ15" s="24">
        <f t="shared" si="0"/>
        <v>0</v>
      </c>
      <c r="AK15" s="64">
        <f t="shared" si="1"/>
        <v>0</v>
      </c>
      <c r="AL15" s="64">
        <f t="shared" si="2"/>
        <v>0</v>
      </c>
    </row>
    <row r="16" spans="1:38" ht="24" customHeight="1">
      <c r="A16" s="24">
        <f>IF('様式 A-1'!$AL$1="","",'様式 A-1'!$AL$1)</f>
      </c>
      <c r="B16" s="62"/>
      <c r="C16" s="63">
        <f t="shared" si="4"/>
      </c>
      <c r="D16" s="63">
        <f t="shared" si="3"/>
      </c>
      <c r="E16" s="29">
        <f>'様式 A-1'!$D$7</f>
        <v>0</v>
      </c>
      <c r="F16" s="29" t="e">
        <f>'様式 WA-1（集計作業用）'!$D$6</f>
        <v>#N/A</v>
      </c>
      <c r="G16" s="181">
        <f>'様式 A-1'!$AG$7</f>
        <v>0</v>
      </c>
      <c r="H16" s="24"/>
      <c r="I16" s="62" t="s">
        <v>98</v>
      </c>
      <c r="J16" s="41"/>
      <c r="K16" s="42"/>
      <c r="L16" s="41"/>
      <c r="M16" s="42"/>
      <c r="N16" s="24" t="s">
        <v>29</v>
      </c>
      <c r="O16" s="62"/>
      <c r="P16" s="219"/>
      <c r="Q16" s="24"/>
      <c r="R16" s="24"/>
      <c r="S16" s="24"/>
      <c r="T16" s="30"/>
      <c r="U16" s="362">
        <f>'様式 A-1'!$W$7</f>
        <v>0</v>
      </c>
      <c r="V16" s="24"/>
      <c r="W16" s="24"/>
      <c r="X16" s="23"/>
      <c r="Y16" s="24">
        <f>IF(X16="","",DATEDIF(X16,'様式 A-1'!$G$2,"Y"))</f>
      </c>
      <c r="Z16" s="24"/>
      <c r="AA16" s="339"/>
      <c r="AB16" s="163"/>
      <c r="AC16" s="163"/>
      <c r="AD16" s="163"/>
      <c r="AE16" s="163"/>
      <c r="AF16" s="163"/>
      <c r="AG16" s="163"/>
      <c r="AH16" s="163"/>
      <c r="AI16" s="270"/>
      <c r="AJ16" s="24">
        <f t="shared" si="0"/>
        <v>0</v>
      </c>
      <c r="AK16" s="64">
        <f t="shared" si="1"/>
        <v>0</v>
      </c>
      <c r="AL16" s="64">
        <f t="shared" si="2"/>
        <v>0</v>
      </c>
    </row>
    <row r="17" spans="1:38" ht="24" customHeight="1">
      <c r="A17" s="24">
        <f>IF('様式 A-1'!$AL$1="","",'様式 A-1'!$AL$1)</f>
      </c>
      <c r="B17" s="62"/>
      <c r="C17" s="63">
        <f t="shared" si="4"/>
      </c>
      <c r="D17" s="63">
        <f t="shared" si="3"/>
      </c>
      <c r="E17" s="29">
        <f>'様式 A-1'!$D$7</f>
        <v>0</v>
      </c>
      <c r="F17" s="29" t="e">
        <f>'様式 WA-1（集計作業用）'!$D$6</f>
        <v>#N/A</v>
      </c>
      <c r="G17" s="181">
        <f>'様式 A-1'!$AG$7</f>
        <v>0</v>
      </c>
      <c r="H17" s="24"/>
      <c r="I17" s="62" t="s">
        <v>99</v>
      </c>
      <c r="J17" s="41"/>
      <c r="K17" s="42"/>
      <c r="L17" s="41"/>
      <c r="M17" s="42"/>
      <c r="N17" s="24" t="s">
        <v>29</v>
      </c>
      <c r="O17" s="62"/>
      <c r="P17" s="219"/>
      <c r="Q17" s="24"/>
      <c r="R17" s="24"/>
      <c r="S17" s="24"/>
      <c r="T17" s="30"/>
      <c r="U17" s="362">
        <f>'様式 A-1'!$W$7</f>
        <v>0</v>
      </c>
      <c r="V17" s="24"/>
      <c r="W17" s="24"/>
      <c r="X17" s="23"/>
      <c r="Y17" s="24">
        <f>IF(X17="","",DATEDIF(X17,'様式 A-1'!$G$2,"Y"))</f>
      </c>
      <c r="Z17" s="24"/>
      <c r="AA17" s="339"/>
      <c r="AB17" s="163"/>
      <c r="AC17" s="163"/>
      <c r="AD17" s="163"/>
      <c r="AE17" s="163"/>
      <c r="AF17" s="163"/>
      <c r="AG17" s="163"/>
      <c r="AH17" s="163"/>
      <c r="AI17" s="270"/>
      <c r="AJ17" s="24">
        <f t="shared" si="0"/>
        <v>0</v>
      </c>
      <c r="AK17" s="64">
        <f t="shared" si="1"/>
        <v>0</v>
      </c>
      <c r="AL17" s="64">
        <f t="shared" si="2"/>
        <v>0</v>
      </c>
    </row>
    <row r="18" spans="1:38" ht="24" customHeight="1">
      <c r="A18" s="24">
        <f>IF('様式 A-1'!$AL$1="","",'様式 A-1'!$AL$1)</f>
      </c>
      <c r="B18" s="62"/>
      <c r="C18" s="63">
        <f t="shared" si="4"/>
      </c>
      <c r="D18" s="63">
        <f t="shared" si="3"/>
      </c>
      <c r="E18" s="29">
        <f>'様式 A-1'!$D$7</f>
        <v>0</v>
      </c>
      <c r="F18" s="29" t="e">
        <f>'様式 WA-1（集計作業用）'!$D$6</f>
        <v>#N/A</v>
      </c>
      <c r="G18" s="181">
        <f>'様式 A-1'!$AG$7</f>
        <v>0</v>
      </c>
      <c r="H18" s="24"/>
      <c r="I18" s="62" t="s">
        <v>100</v>
      </c>
      <c r="J18" s="41"/>
      <c r="K18" s="42"/>
      <c r="L18" s="41"/>
      <c r="M18" s="42"/>
      <c r="N18" s="24" t="s">
        <v>29</v>
      </c>
      <c r="O18" s="62"/>
      <c r="P18" s="219"/>
      <c r="Q18" s="24"/>
      <c r="R18" s="24"/>
      <c r="S18" s="24"/>
      <c r="T18" s="30"/>
      <c r="U18" s="362">
        <f>'様式 A-1'!$W$7</f>
        <v>0</v>
      </c>
      <c r="V18" s="24"/>
      <c r="W18" s="24"/>
      <c r="X18" s="23"/>
      <c r="Y18" s="24">
        <f>IF(X18="","",DATEDIF(X18,'様式 A-1'!$G$2,"Y"))</f>
      </c>
      <c r="Z18" s="24"/>
      <c r="AA18" s="339"/>
      <c r="AB18" s="163"/>
      <c r="AC18" s="163"/>
      <c r="AD18" s="163"/>
      <c r="AE18" s="163"/>
      <c r="AF18" s="163"/>
      <c r="AG18" s="163"/>
      <c r="AH18" s="163"/>
      <c r="AI18" s="270"/>
      <c r="AJ18" s="24">
        <f t="shared" si="0"/>
        <v>0</v>
      </c>
      <c r="AK18" s="64">
        <f t="shared" si="1"/>
        <v>0</v>
      </c>
      <c r="AL18" s="64">
        <f t="shared" si="2"/>
        <v>0</v>
      </c>
    </row>
    <row r="19" spans="1:38" ht="24" customHeight="1">
      <c r="A19" s="24">
        <f>IF('様式 A-1'!$AL$1="","",'様式 A-1'!$AL$1)</f>
      </c>
      <c r="B19" s="62"/>
      <c r="C19" s="63">
        <f t="shared" si="4"/>
      </c>
      <c r="D19" s="63">
        <f t="shared" si="3"/>
      </c>
      <c r="E19" s="29">
        <f>'様式 A-1'!$D$7</f>
        <v>0</v>
      </c>
      <c r="F19" s="29" t="e">
        <f>'様式 WA-1（集計作業用）'!$D$6</f>
        <v>#N/A</v>
      </c>
      <c r="G19" s="181">
        <f>'様式 A-1'!$AG$7</f>
        <v>0</v>
      </c>
      <c r="H19" s="24"/>
      <c r="I19" s="62" t="s">
        <v>101</v>
      </c>
      <c r="J19" s="41"/>
      <c r="K19" s="42"/>
      <c r="L19" s="41"/>
      <c r="M19" s="42"/>
      <c r="N19" s="24" t="s">
        <v>29</v>
      </c>
      <c r="O19" s="62"/>
      <c r="P19" s="219"/>
      <c r="Q19" s="24"/>
      <c r="R19" s="24"/>
      <c r="S19" s="24"/>
      <c r="T19" s="30"/>
      <c r="U19" s="362">
        <f>'様式 A-1'!$W$7</f>
        <v>0</v>
      </c>
      <c r="V19" s="24"/>
      <c r="W19" s="24"/>
      <c r="X19" s="23"/>
      <c r="Y19" s="24">
        <f>IF(X19="","",DATEDIF(X19,'様式 A-1'!$G$2,"Y"))</f>
      </c>
      <c r="Z19" s="24"/>
      <c r="AA19" s="339"/>
      <c r="AB19" s="163"/>
      <c r="AC19" s="163"/>
      <c r="AD19" s="163"/>
      <c r="AE19" s="163"/>
      <c r="AF19" s="163"/>
      <c r="AG19" s="163"/>
      <c r="AH19" s="163"/>
      <c r="AI19" s="270"/>
      <c r="AJ19" s="24">
        <f t="shared" si="0"/>
        <v>0</v>
      </c>
      <c r="AK19" s="64">
        <f t="shared" si="1"/>
        <v>0</v>
      </c>
      <c r="AL19" s="64">
        <f t="shared" si="2"/>
        <v>0</v>
      </c>
    </row>
    <row r="20" spans="1:38" ht="24" customHeight="1">
      <c r="A20" s="24">
        <f>IF('様式 A-1'!$AL$1="","",'様式 A-1'!$AL$1)</f>
      </c>
      <c r="B20" s="62"/>
      <c r="C20" s="63">
        <f t="shared" si="4"/>
      </c>
      <c r="D20" s="63">
        <f t="shared" si="3"/>
      </c>
      <c r="E20" s="29">
        <f>'様式 A-1'!$D$7</f>
        <v>0</v>
      </c>
      <c r="F20" s="29" t="e">
        <f>'様式 WA-1（集計作業用）'!$D$6</f>
        <v>#N/A</v>
      </c>
      <c r="G20" s="181">
        <f>'様式 A-1'!$AG$7</f>
        <v>0</v>
      </c>
      <c r="H20" s="24"/>
      <c r="I20" s="62" t="s">
        <v>102</v>
      </c>
      <c r="J20" s="41"/>
      <c r="K20" s="42"/>
      <c r="L20" s="41"/>
      <c r="M20" s="42"/>
      <c r="N20" s="24" t="s">
        <v>29</v>
      </c>
      <c r="O20" s="62"/>
      <c r="P20" s="219"/>
      <c r="Q20" s="24"/>
      <c r="R20" s="24"/>
      <c r="S20" s="24"/>
      <c r="T20" s="30"/>
      <c r="U20" s="362">
        <f>'様式 A-1'!$W$7</f>
        <v>0</v>
      </c>
      <c r="V20" s="24"/>
      <c r="W20" s="24"/>
      <c r="X20" s="23"/>
      <c r="Y20" s="24">
        <f>IF(X20="","",DATEDIF(X20,'様式 A-1'!$G$2,"Y"))</f>
      </c>
      <c r="Z20" s="24"/>
      <c r="AA20" s="339"/>
      <c r="AB20" s="163"/>
      <c r="AC20" s="163"/>
      <c r="AD20" s="163"/>
      <c r="AE20" s="163"/>
      <c r="AF20" s="163"/>
      <c r="AG20" s="163"/>
      <c r="AH20" s="163"/>
      <c r="AI20" s="270"/>
      <c r="AJ20" s="24">
        <f t="shared" si="0"/>
        <v>0</v>
      </c>
      <c r="AK20" s="64">
        <f t="shared" si="1"/>
        <v>0</v>
      </c>
      <c r="AL20" s="64">
        <f t="shared" si="2"/>
        <v>0</v>
      </c>
    </row>
    <row r="21" spans="1:38" ht="24" customHeight="1">
      <c r="A21" s="24">
        <f>IF('様式 A-1'!$AL$1="","",'様式 A-1'!$AL$1)</f>
      </c>
      <c r="B21" s="62"/>
      <c r="C21" s="63">
        <f t="shared" si="4"/>
      </c>
      <c r="D21" s="63">
        <f t="shared" si="3"/>
      </c>
      <c r="E21" s="29">
        <f>'様式 A-1'!$D$7</f>
        <v>0</v>
      </c>
      <c r="F21" s="29" t="e">
        <f>'様式 WA-1（集計作業用）'!$D$6</f>
        <v>#N/A</v>
      </c>
      <c r="G21" s="181">
        <f>'様式 A-1'!$AG$7</f>
        <v>0</v>
      </c>
      <c r="H21" s="24"/>
      <c r="I21" s="62" t="s">
        <v>103</v>
      </c>
      <c r="J21" s="41"/>
      <c r="K21" s="42"/>
      <c r="L21" s="41"/>
      <c r="M21" s="42"/>
      <c r="N21" s="24" t="s">
        <v>29</v>
      </c>
      <c r="O21" s="62"/>
      <c r="P21" s="219"/>
      <c r="Q21" s="24"/>
      <c r="R21" s="24"/>
      <c r="S21" s="24"/>
      <c r="T21" s="30"/>
      <c r="U21" s="362">
        <f>'様式 A-1'!$W$7</f>
        <v>0</v>
      </c>
      <c r="V21" s="24"/>
      <c r="W21" s="24"/>
      <c r="X21" s="23"/>
      <c r="Y21" s="24">
        <f>IF(X21="","",DATEDIF(X21,'様式 A-1'!$G$2,"Y"))</f>
      </c>
      <c r="Z21" s="24"/>
      <c r="AA21" s="339"/>
      <c r="AB21" s="163"/>
      <c r="AC21" s="163"/>
      <c r="AD21" s="163"/>
      <c r="AE21" s="163"/>
      <c r="AF21" s="163"/>
      <c r="AG21" s="163"/>
      <c r="AH21" s="163"/>
      <c r="AI21" s="270"/>
      <c r="AJ21" s="24">
        <f t="shared" si="0"/>
        <v>0</v>
      </c>
      <c r="AK21" s="64">
        <f t="shared" si="1"/>
        <v>0</v>
      </c>
      <c r="AL21" s="64">
        <f t="shared" si="2"/>
        <v>0</v>
      </c>
    </row>
    <row r="22" spans="1:38" ht="24" customHeight="1">
      <c r="A22" s="24">
        <f>IF('様式 A-1'!$AL$1="","",'様式 A-1'!$AL$1)</f>
      </c>
      <c r="B22" s="62"/>
      <c r="C22" s="63">
        <f t="shared" si="4"/>
      </c>
      <c r="D22" s="63">
        <f t="shared" si="3"/>
      </c>
      <c r="E22" s="29">
        <f>'様式 A-1'!$D$7</f>
        <v>0</v>
      </c>
      <c r="F22" s="29" t="e">
        <f>'様式 WA-1（集計作業用）'!$D$6</f>
        <v>#N/A</v>
      </c>
      <c r="G22" s="181">
        <f>'様式 A-1'!$AG$7</f>
        <v>0</v>
      </c>
      <c r="H22" s="24"/>
      <c r="I22" s="62" t="s">
        <v>104</v>
      </c>
      <c r="J22" s="41"/>
      <c r="K22" s="42"/>
      <c r="L22" s="41"/>
      <c r="M22" s="42"/>
      <c r="N22" s="24" t="s">
        <v>29</v>
      </c>
      <c r="O22" s="62"/>
      <c r="P22" s="219"/>
      <c r="Q22" s="24"/>
      <c r="R22" s="24"/>
      <c r="S22" s="24"/>
      <c r="T22" s="30"/>
      <c r="U22" s="362">
        <f>'様式 A-1'!$W$7</f>
        <v>0</v>
      </c>
      <c r="V22" s="24"/>
      <c r="W22" s="24"/>
      <c r="X22" s="23"/>
      <c r="Y22" s="24">
        <f>IF(X22="","",DATEDIF(X22,'様式 A-1'!$G$2,"Y"))</f>
      </c>
      <c r="Z22" s="24"/>
      <c r="AA22" s="339"/>
      <c r="AB22" s="163"/>
      <c r="AC22" s="163"/>
      <c r="AD22" s="163"/>
      <c r="AE22" s="163"/>
      <c r="AF22" s="163"/>
      <c r="AG22" s="163"/>
      <c r="AH22" s="163"/>
      <c r="AI22" s="270"/>
      <c r="AJ22" s="24">
        <f t="shared" si="0"/>
        <v>0</v>
      </c>
      <c r="AK22" s="64">
        <f t="shared" si="1"/>
        <v>0</v>
      </c>
      <c r="AL22" s="64">
        <f t="shared" si="2"/>
        <v>0</v>
      </c>
    </row>
    <row r="23" spans="1:38" ht="24" customHeight="1">
      <c r="A23" s="24">
        <f>IF('様式 A-1'!$AL$1="","",'様式 A-1'!$AL$1)</f>
      </c>
      <c r="B23" s="62"/>
      <c r="C23" s="63">
        <f t="shared" si="4"/>
      </c>
      <c r="D23" s="63">
        <f t="shared" si="3"/>
      </c>
      <c r="E23" s="29">
        <f>'様式 A-1'!$D$7</f>
        <v>0</v>
      </c>
      <c r="F23" s="29" t="e">
        <f>'様式 WA-1（集計作業用）'!$D$6</f>
        <v>#N/A</v>
      </c>
      <c r="G23" s="181">
        <f>'様式 A-1'!$AG$7</f>
        <v>0</v>
      </c>
      <c r="H23" s="24"/>
      <c r="I23" s="62" t="s">
        <v>105</v>
      </c>
      <c r="J23" s="41"/>
      <c r="K23" s="42"/>
      <c r="L23" s="41"/>
      <c r="M23" s="42"/>
      <c r="N23" s="24" t="s">
        <v>29</v>
      </c>
      <c r="O23" s="62"/>
      <c r="P23" s="219"/>
      <c r="Q23" s="24"/>
      <c r="R23" s="24"/>
      <c r="S23" s="24"/>
      <c r="T23" s="30"/>
      <c r="U23" s="362">
        <f>'様式 A-1'!$W$7</f>
        <v>0</v>
      </c>
      <c r="V23" s="24"/>
      <c r="W23" s="24"/>
      <c r="X23" s="23"/>
      <c r="Y23" s="24">
        <f>IF(X23="","",DATEDIF(X23,'様式 A-1'!$G$2,"Y"))</f>
      </c>
      <c r="Z23" s="24"/>
      <c r="AA23" s="339"/>
      <c r="AB23" s="163"/>
      <c r="AC23" s="163"/>
      <c r="AD23" s="163"/>
      <c r="AE23" s="163"/>
      <c r="AF23" s="163"/>
      <c r="AG23" s="163"/>
      <c r="AH23" s="163"/>
      <c r="AI23" s="270"/>
      <c r="AJ23" s="24">
        <f t="shared" si="0"/>
        <v>0</v>
      </c>
      <c r="AK23" s="64">
        <f t="shared" si="1"/>
        <v>0</v>
      </c>
      <c r="AL23" s="64">
        <f t="shared" si="2"/>
        <v>0</v>
      </c>
    </row>
    <row r="24" spans="1:38" ht="24" customHeight="1">
      <c r="A24" s="24">
        <f>IF('様式 A-1'!$AL$1="","",'様式 A-1'!$AL$1)</f>
      </c>
      <c r="B24" s="62"/>
      <c r="C24" s="63">
        <f t="shared" si="4"/>
      </c>
      <c r="D24" s="63">
        <f t="shared" si="3"/>
      </c>
      <c r="E24" s="29">
        <f>'様式 A-1'!$D$7</f>
        <v>0</v>
      </c>
      <c r="F24" s="29" t="e">
        <f>'様式 WA-1（集計作業用）'!$D$6</f>
        <v>#N/A</v>
      </c>
      <c r="G24" s="181">
        <f>'様式 A-1'!$AG$7</f>
        <v>0</v>
      </c>
      <c r="H24" s="24"/>
      <c r="I24" s="62" t="s">
        <v>106</v>
      </c>
      <c r="J24" s="41"/>
      <c r="K24" s="42"/>
      <c r="L24" s="41"/>
      <c r="M24" s="42"/>
      <c r="N24" s="24" t="s">
        <v>29</v>
      </c>
      <c r="O24" s="62"/>
      <c r="P24" s="219"/>
      <c r="Q24" s="24"/>
      <c r="R24" s="24"/>
      <c r="S24" s="24"/>
      <c r="T24" s="30"/>
      <c r="U24" s="362">
        <f>'様式 A-1'!$W$7</f>
        <v>0</v>
      </c>
      <c r="V24" s="24"/>
      <c r="W24" s="24"/>
      <c r="X24" s="23"/>
      <c r="Y24" s="24">
        <f>IF(X24="","",DATEDIF(X24,'様式 A-1'!$G$2,"Y"))</f>
      </c>
      <c r="Z24" s="24"/>
      <c r="AA24" s="339"/>
      <c r="AB24" s="163"/>
      <c r="AC24" s="163"/>
      <c r="AD24" s="163"/>
      <c r="AE24" s="163"/>
      <c r="AF24" s="163"/>
      <c r="AG24" s="163"/>
      <c r="AH24" s="163"/>
      <c r="AI24" s="270"/>
      <c r="AJ24" s="24">
        <f t="shared" si="0"/>
        <v>0</v>
      </c>
      <c r="AK24" s="64">
        <f t="shared" si="1"/>
        <v>0</v>
      </c>
      <c r="AL24" s="64">
        <f t="shared" si="2"/>
        <v>0</v>
      </c>
    </row>
    <row r="25" spans="1:38" ht="24" customHeight="1">
      <c r="A25" s="24">
        <f>IF('様式 A-1'!$AL$1="","",'様式 A-1'!$AL$1)</f>
      </c>
      <c r="B25" s="62"/>
      <c r="C25" s="63">
        <f t="shared" si="4"/>
      </c>
      <c r="D25" s="63">
        <f t="shared" si="3"/>
      </c>
      <c r="E25" s="29">
        <f>'様式 A-1'!$D$7</f>
        <v>0</v>
      </c>
      <c r="F25" s="29" t="e">
        <f>'様式 WA-1（集計作業用）'!$D$6</f>
        <v>#N/A</v>
      </c>
      <c r="G25" s="181">
        <f>'様式 A-1'!$AG$7</f>
        <v>0</v>
      </c>
      <c r="H25" s="24"/>
      <c r="I25" s="62" t="s">
        <v>107</v>
      </c>
      <c r="J25" s="41"/>
      <c r="K25" s="42"/>
      <c r="L25" s="41"/>
      <c r="M25" s="42"/>
      <c r="N25" s="24" t="s">
        <v>29</v>
      </c>
      <c r="O25" s="62"/>
      <c r="P25" s="219"/>
      <c r="Q25" s="24"/>
      <c r="R25" s="24"/>
      <c r="S25" s="24"/>
      <c r="T25" s="30"/>
      <c r="U25" s="362">
        <f>'様式 A-1'!$W$7</f>
        <v>0</v>
      </c>
      <c r="V25" s="24"/>
      <c r="W25" s="24"/>
      <c r="X25" s="23"/>
      <c r="Y25" s="24">
        <f>IF(X25="","",DATEDIF(X25,'様式 A-1'!$G$2,"Y"))</f>
      </c>
      <c r="Z25" s="24"/>
      <c r="AA25" s="339"/>
      <c r="AB25" s="163"/>
      <c r="AC25" s="163"/>
      <c r="AD25" s="163"/>
      <c r="AE25" s="163"/>
      <c r="AF25" s="163"/>
      <c r="AG25" s="163"/>
      <c r="AH25" s="163"/>
      <c r="AI25" s="270"/>
      <c r="AJ25" s="24">
        <f t="shared" si="0"/>
        <v>0</v>
      </c>
      <c r="AK25" s="64">
        <f t="shared" si="1"/>
        <v>0</v>
      </c>
      <c r="AL25" s="64">
        <f t="shared" si="2"/>
        <v>0</v>
      </c>
    </row>
    <row r="26" spans="1:38" ht="24" customHeight="1">
      <c r="A26" s="24">
        <f>IF('様式 A-1'!$AL$1="","",'様式 A-1'!$AL$1)</f>
      </c>
      <c r="B26" s="62"/>
      <c r="C26" s="63">
        <f t="shared" si="4"/>
      </c>
      <c r="D26" s="63">
        <f t="shared" si="3"/>
      </c>
      <c r="E26" s="29">
        <f>'様式 A-1'!$D$7</f>
        <v>0</v>
      </c>
      <c r="F26" s="29" t="e">
        <f>'様式 WA-1（集計作業用）'!$D$6</f>
        <v>#N/A</v>
      </c>
      <c r="G26" s="181">
        <f>'様式 A-1'!$AG$7</f>
        <v>0</v>
      </c>
      <c r="H26" s="24"/>
      <c r="I26" s="62" t="s">
        <v>108</v>
      </c>
      <c r="J26" s="41"/>
      <c r="K26" s="42"/>
      <c r="L26" s="41"/>
      <c r="M26" s="42"/>
      <c r="N26" s="24" t="s">
        <v>29</v>
      </c>
      <c r="O26" s="62"/>
      <c r="P26" s="219"/>
      <c r="Q26" s="24"/>
      <c r="R26" s="24"/>
      <c r="S26" s="24"/>
      <c r="T26" s="30"/>
      <c r="U26" s="362">
        <f>'様式 A-1'!$W$7</f>
        <v>0</v>
      </c>
      <c r="V26" s="24"/>
      <c r="W26" s="24"/>
      <c r="X26" s="23"/>
      <c r="Y26" s="24">
        <f>IF(X26="","",DATEDIF(X26,'様式 A-1'!$G$2,"Y"))</f>
      </c>
      <c r="Z26" s="24"/>
      <c r="AA26" s="339"/>
      <c r="AB26" s="163"/>
      <c r="AC26" s="163"/>
      <c r="AD26" s="163"/>
      <c r="AE26" s="163"/>
      <c r="AF26" s="163"/>
      <c r="AG26" s="163"/>
      <c r="AH26" s="163"/>
      <c r="AI26" s="270"/>
      <c r="AJ26" s="24">
        <f t="shared" si="0"/>
        <v>0</v>
      </c>
      <c r="AK26" s="64">
        <f t="shared" si="1"/>
        <v>0</v>
      </c>
      <c r="AL26" s="64">
        <f t="shared" si="2"/>
        <v>0</v>
      </c>
    </row>
    <row r="27" spans="1:38" ht="24" customHeight="1">
      <c r="A27" s="24">
        <f>IF('様式 A-1'!$AL$1="","",'様式 A-1'!$AL$1)</f>
      </c>
      <c r="B27" s="62"/>
      <c r="C27" s="63">
        <f t="shared" si="4"/>
      </c>
      <c r="D27" s="63">
        <f t="shared" si="3"/>
      </c>
      <c r="E27" s="29">
        <f>'様式 A-1'!$D$7</f>
        <v>0</v>
      </c>
      <c r="F27" s="29" t="e">
        <f>'様式 WA-1（集計作業用）'!$D$6</f>
        <v>#N/A</v>
      </c>
      <c r="G27" s="181">
        <f>'様式 A-1'!$AG$7</f>
        <v>0</v>
      </c>
      <c r="H27" s="24"/>
      <c r="I27" s="62" t="s">
        <v>109</v>
      </c>
      <c r="J27" s="41"/>
      <c r="K27" s="42"/>
      <c r="L27" s="41"/>
      <c r="M27" s="42"/>
      <c r="N27" s="24" t="s">
        <v>29</v>
      </c>
      <c r="O27" s="62"/>
      <c r="P27" s="219"/>
      <c r="Q27" s="24"/>
      <c r="R27" s="24"/>
      <c r="S27" s="24"/>
      <c r="T27" s="30"/>
      <c r="U27" s="362">
        <f>'様式 A-1'!$W$7</f>
        <v>0</v>
      </c>
      <c r="V27" s="24"/>
      <c r="W27" s="24"/>
      <c r="X27" s="23"/>
      <c r="Y27" s="24">
        <f>IF(X27="","",DATEDIF(X27,'様式 A-1'!$G$2,"Y"))</f>
      </c>
      <c r="Z27" s="24"/>
      <c r="AA27" s="339"/>
      <c r="AB27" s="163"/>
      <c r="AC27" s="163"/>
      <c r="AD27" s="163"/>
      <c r="AE27" s="163"/>
      <c r="AF27" s="163"/>
      <c r="AG27" s="163"/>
      <c r="AH27" s="163"/>
      <c r="AI27" s="270"/>
      <c r="AJ27" s="24">
        <f t="shared" si="0"/>
        <v>0</v>
      </c>
      <c r="AK27" s="64">
        <f t="shared" si="1"/>
        <v>0</v>
      </c>
      <c r="AL27" s="64">
        <f t="shared" si="2"/>
        <v>0</v>
      </c>
    </row>
    <row r="28" spans="1:38" ht="24" customHeight="1">
      <c r="A28" s="24">
        <f>IF('様式 A-1'!$AL$1="","",'様式 A-1'!$AL$1)</f>
      </c>
      <c r="B28" s="62"/>
      <c r="C28" s="63">
        <f t="shared" si="4"/>
      </c>
      <c r="D28" s="63">
        <f t="shared" si="3"/>
      </c>
      <c r="E28" s="29">
        <f>'様式 A-1'!$D$7</f>
        <v>0</v>
      </c>
      <c r="F28" s="29" t="e">
        <f>'様式 WA-1（集計作業用）'!$D$6</f>
        <v>#N/A</v>
      </c>
      <c r="G28" s="181">
        <f>'様式 A-1'!$AG$7</f>
        <v>0</v>
      </c>
      <c r="H28" s="24"/>
      <c r="I28" s="62" t="s">
        <v>110</v>
      </c>
      <c r="J28" s="41"/>
      <c r="K28" s="42"/>
      <c r="L28" s="41"/>
      <c r="M28" s="42"/>
      <c r="N28" s="24" t="s">
        <v>29</v>
      </c>
      <c r="O28" s="62"/>
      <c r="P28" s="219"/>
      <c r="Q28" s="24"/>
      <c r="R28" s="24"/>
      <c r="S28" s="24"/>
      <c r="T28" s="30"/>
      <c r="U28" s="362">
        <f>'様式 A-1'!$W$7</f>
        <v>0</v>
      </c>
      <c r="V28" s="24"/>
      <c r="W28" s="24"/>
      <c r="X28" s="23"/>
      <c r="Y28" s="24">
        <f>IF(X28="","",DATEDIF(X28,'様式 A-1'!$G$2,"Y"))</f>
      </c>
      <c r="Z28" s="24"/>
      <c r="AA28" s="339"/>
      <c r="AB28" s="163"/>
      <c r="AC28" s="163"/>
      <c r="AD28" s="163"/>
      <c r="AE28" s="163"/>
      <c r="AF28" s="163"/>
      <c r="AG28" s="163"/>
      <c r="AH28" s="163"/>
      <c r="AI28" s="270"/>
      <c r="AJ28" s="24">
        <f t="shared" si="0"/>
        <v>0</v>
      </c>
      <c r="AK28" s="64">
        <f t="shared" si="1"/>
        <v>0</v>
      </c>
      <c r="AL28" s="64">
        <f t="shared" si="2"/>
        <v>0</v>
      </c>
    </row>
    <row r="29" spans="1:38" ht="24" customHeight="1">
      <c r="A29" s="24">
        <f>IF('様式 A-1'!$AL$1="","",'様式 A-1'!$AL$1)</f>
      </c>
      <c r="B29" s="62"/>
      <c r="C29" s="63">
        <f t="shared" si="4"/>
      </c>
      <c r="D29" s="63">
        <f t="shared" si="3"/>
      </c>
      <c r="E29" s="29">
        <f>'様式 A-1'!$D$7</f>
        <v>0</v>
      </c>
      <c r="F29" s="29" t="e">
        <f>'様式 WA-1（集計作業用）'!$D$6</f>
        <v>#N/A</v>
      </c>
      <c r="G29" s="181">
        <f>'様式 A-1'!$AG$7</f>
        <v>0</v>
      </c>
      <c r="H29" s="24"/>
      <c r="I29" s="62" t="s">
        <v>111</v>
      </c>
      <c r="J29" s="41"/>
      <c r="K29" s="42"/>
      <c r="L29" s="41"/>
      <c r="M29" s="42"/>
      <c r="N29" s="24" t="s">
        <v>29</v>
      </c>
      <c r="O29" s="62"/>
      <c r="P29" s="219"/>
      <c r="Q29" s="24"/>
      <c r="R29" s="24"/>
      <c r="S29" s="24"/>
      <c r="T29" s="30"/>
      <c r="U29" s="362">
        <f>'様式 A-1'!$W$7</f>
        <v>0</v>
      </c>
      <c r="V29" s="24"/>
      <c r="W29" s="24"/>
      <c r="X29" s="23"/>
      <c r="Y29" s="24">
        <f>IF(X29="","",DATEDIF(X29,'様式 A-1'!$G$2,"Y"))</f>
      </c>
      <c r="Z29" s="24"/>
      <c r="AA29" s="339"/>
      <c r="AB29" s="163"/>
      <c r="AC29" s="163"/>
      <c r="AD29" s="163"/>
      <c r="AE29" s="163"/>
      <c r="AF29" s="163"/>
      <c r="AG29" s="163"/>
      <c r="AH29" s="163"/>
      <c r="AI29" s="270"/>
      <c r="AJ29" s="24">
        <f t="shared" si="0"/>
        <v>0</v>
      </c>
      <c r="AK29" s="64">
        <f t="shared" si="1"/>
        <v>0</v>
      </c>
      <c r="AL29" s="64">
        <f t="shared" si="2"/>
        <v>0</v>
      </c>
    </row>
    <row r="30" spans="1:38" ht="24" customHeight="1">
      <c r="A30" s="24">
        <f>IF('様式 A-1'!$AL$1="","",'様式 A-1'!$AL$1)</f>
      </c>
      <c r="B30" s="62"/>
      <c r="C30" s="63">
        <f t="shared" si="4"/>
      </c>
      <c r="D30" s="63">
        <f t="shared" si="3"/>
      </c>
      <c r="E30" s="29">
        <f>'様式 A-1'!$D$7</f>
        <v>0</v>
      </c>
      <c r="F30" s="29" t="e">
        <f>'様式 WA-1（集計作業用）'!$D$6</f>
        <v>#N/A</v>
      </c>
      <c r="G30" s="181">
        <f>'様式 A-1'!$AG$7</f>
        <v>0</v>
      </c>
      <c r="H30" s="24"/>
      <c r="I30" s="62" t="s">
        <v>112</v>
      </c>
      <c r="J30" s="41"/>
      <c r="K30" s="42"/>
      <c r="L30" s="41"/>
      <c r="M30" s="42"/>
      <c r="N30" s="24" t="s">
        <v>29</v>
      </c>
      <c r="O30" s="62"/>
      <c r="P30" s="219"/>
      <c r="Q30" s="24"/>
      <c r="R30" s="24"/>
      <c r="S30" s="24"/>
      <c r="T30" s="30"/>
      <c r="U30" s="362">
        <f>'様式 A-1'!$W$7</f>
        <v>0</v>
      </c>
      <c r="V30" s="24"/>
      <c r="W30" s="24"/>
      <c r="X30" s="23"/>
      <c r="Y30" s="24">
        <f>IF(X30="","",DATEDIF(X30,'様式 A-1'!$G$2,"Y"))</f>
      </c>
      <c r="Z30" s="24"/>
      <c r="AA30" s="339"/>
      <c r="AB30" s="163"/>
      <c r="AC30" s="163"/>
      <c r="AD30" s="163"/>
      <c r="AE30" s="163"/>
      <c r="AF30" s="163"/>
      <c r="AG30" s="163"/>
      <c r="AH30" s="163"/>
      <c r="AI30" s="270"/>
      <c r="AJ30" s="24">
        <f t="shared" si="0"/>
        <v>0</v>
      </c>
      <c r="AK30" s="64">
        <f t="shared" si="1"/>
        <v>0</v>
      </c>
      <c r="AL30" s="64">
        <f t="shared" si="2"/>
        <v>0</v>
      </c>
    </row>
    <row r="31" spans="1:38" ht="24" customHeight="1">
      <c r="A31" s="24">
        <f>IF('様式 A-1'!$AL$1="","",'様式 A-1'!$AL$1)</f>
      </c>
      <c r="B31" s="62"/>
      <c r="C31" s="63">
        <f t="shared" si="4"/>
      </c>
      <c r="D31" s="63">
        <f t="shared" si="3"/>
      </c>
      <c r="E31" s="29">
        <f>'様式 A-1'!$D$7</f>
        <v>0</v>
      </c>
      <c r="F31" s="29" t="e">
        <f>'様式 WA-1（集計作業用）'!$D$6</f>
        <v>#N/A</v>
      </c>
      <c r="G31" s="181">
        <f>'様式 A-1'!$AG$7</f>
        <v>0</v>
      </c>
      <c r="H31" s="24"/>
      <c r="I31" s="62" t="s">
        <v>113</v>
      </c>
      <c r="J31" s="41"/>
      <c r="K31" s="42"/>
      <c r="L31" s="41"/>
      <c r="M31" s="42"/>
      <c r="N31" s="24" t="s">
        <v>29</v>
      </c>
      <c r="O31" s="62"/>
      <c r="P31" s="219"/>
      <c r="Q31" s="24"/>
      <c r="R31" s="24"/>
      <c r="S31" s="24"/>
      <c r="T31" s="30"/>
      <c r="U31" s="362">
        <f>'様式 A-1'!$W$7</f>
        <v>0</v>
      </c>
      <c r="V31" s="24"/>
      <c r="W31" s="24"/>
      <c r="X31" s="23"/>
      <c r="Y31" s="24">
        <f>IF(X31="","",DATEDIF(X31,'様式 A-1'!$G$2,"Y"))</f>
      </c>
      <c r="Z31" s="24"/>
      <c r="AA31" s="339"/>
      <c r="AB31" s="163"/>
      <c r="AC31" s="163"/>
      <c r="AD31" s="163"/>
      <c r="AE31" s="163"/>
      <c r="AF31" s="163"/>
      <c r="AG31" s="163"/>
      <c r="AH31" s="163"/>
      <c r="AI31" s="270"/>
      <c r="AJ31" s="24">
        <f t="shared" si="0"/>
        <v>0</v>
      </c>
      <c r="AK31" s="64">
        <f t="shared" si="1"/>
        <v>0</v>
      </c>
      <c r="AL31" s="64">
        <f t="shared" si="2"/>
        <v>0</v>
      </c>
    </row>
    <row r="32" spans="1:38" ht="24" customHeight="1">
      <c r="A32" s="24">
        <f>IF('様式 A-1'!$AL$1="","",'様式 A-1'!$AL$1)</f>
      </c>
      <c r="B32" s="62"/>
      <c r="C32" s="63">
        <f t="shared" si="4"/>
      </c>
      <c r="D32" s="63">
        <f t="shared" si="3"/>
      </c>
      <c r="E32" s="29">
        <f>'様式 A-1'!$D$7</f>
        <v>0</v>
      </c>
      <c r="F32" s="29" t="e">
        <f>'様式 WA-1（集計作業用）'!$D$6</f>
        <v>#N/A</v>
      </c>
      <c r="G32" s="181">
        <f>'様式 A-1'!$AG$7</f>
        <v>0</v>
      </c>
      <c r="H32" s="24"/>
      <c r="I32" s="62" t="s">
        <v>114</v>
      </c>
      <c r="J32" s="41"/>
      <c r="K32" s="42"/>
      <c r="L32" s="41"/>
      <c r="M32" s="42"/>
      <c r="N32" s="24" t="s">
        <v>29</v>
      </c>
      <c r="O32" s="62"/>
      <c r="P32" s="219"/>
      <c r="Q32" s="24"/>
      <c r="R32" s="24"/>
      <c r="S32" s="24"/>
      <c r="T32" s="30"/>
      <c r="U32" s="362">
        <f>'様式 A-1'!$W$7</f>
        <v>0</v>
      </c>
      <c r="V32" s="24"/>
      <c r="W32" s="24"/>
      <c r="X32" s="23"/>
      <c r="Y32" s="24">
        <f>IF(X32="","",DATEDIF(X32,'様式 A-1'!$G$2,"Y"))</f>
      </c>
      <c r="Z32" s="24"/>
      <c r="AA32" s="339"/>
      <c r="AB32" s="163"/>
      <c r="AC32" s="163"/>
      <c r="AD32" s="163"/>
      <c r="AE32" s="163"/>
      <c r="AF32" s="163"/>
      <c r="AG32" s="163"/>
      <c r="AH32" s="163"/>
      <c r="AI32" s="270"/>
      <c r="AJ32" s="24">
        <f t="shared" si="0"/>
        <v>0</v>
      </c>
      <c r="AK32" s="64">
        <f t="shared" si="1"/>
        <v>0</v>
      </c>
      <c r="AL32" s="64">
        <f t="shared" si="2"/>
        <v>0</v>
      </c>
    </row>
    <row r="33" spans="1:38" ht="24" customHeight="1">
      <c r="A33" s="24">
        <f>IF('様式 A-1'!$AL$1="","",'様式 A-1'!$AL$1)</f>
      </c>
      <c r="B33" s="62"/>
      <c r="C33" s="63">
        <f t="shared" si="4"/>
      </c>
      <c r="D33" s="63">
        <f t="shared" si="3"/>
      </c>
      <c r="E33" s="29">
        <f>'様式 A-1'!$D$7</f>
        <v>0</v>
      </c>
      <c r="F33" s="29" t="e">
        <f>'様式 WA-1（集計作業用）'!$D$6</f>
        <v>#N/A</v>
      </c>
      <c r="G33" s="181">
        <f>'様式 A-1'!$AG$7</f>
        <v>0</v>
      </c>
      <c r="H33" s="24"/>
      <c r="I33" s="62" t="s">
        <v>115</v>
      </c>
      <c r="J33" s="41"/>
      <c r="K33" s="42"/>
      <c r="L33" s="41"/>
      <c r="M33" s="42"/>
      <c r="N33" s="24" t="s">
        <v>29</v>
      </c>
      <c r="O33" s="62"/>
      <c r="P33" s="219"/>
      <c r="Q33" s="24"/>
      <c r="R33" s="24"/>
      <c r="S33" s="24"/>
      <c r="T33" s="30"/>
      <c r="U33" s="362">
        <f>'様式 A-1'!$W$7</f>
        <v>0</v>
      </c>
      <c r="V33" s="24"/>
      <c r="W33" s="24"/>
      <c r="X33" s="23"/>
      <c r="Y33" s="24">
        <f>IF(X33="","",DATEDIF(X33,'様式 A-1'!$G$2,"Y"))</f>
      </c>
      <c r="Z33" s="24"/>
      <c r="AA33" s="339"/>
      <c r="AB33" s="163"/>
      <c r="AC33" s="163"/>
      <c r="AD33" s="163"/>
      <c r="AE33" s="163"/>
      <c r="AF33" s="163"/>
      <c r="AG33" s="163"/>
      <c r="AH33" s="163"/>
      <c r="AI33" s="270"/>
      <c r="AJ33" s="24">
        <f t="shared" si="0"/>
        <v>0</v>
      </c>
      <c r="AK33" s="64">
        <f t="shared" si="1"/>
        <v>0</v>
      </c>
      <c r="AL33" s="64">
        <f t="shared" si="2"/>
        <v>0</v>
      </c>
    </row>
    <row r="34" spans="1:38" ht="24" customHeight="1">
      <c r="A34" s="24">
        <f>IF('様式 A-1'!$AL$1="","",'様式 A-1'!$AL$1)</f>
      </c>
      <c r="B34" s="62"/>
      <c r="C34" s="63">
        <f t="shared" si="4"/>
      </c>
      <c r="D34" s="63">
        <f t="shared" si="3"/>
      </c>
      <c r="E34" s="29">
        <f>'様式 A-1'!$D$7</f>
        <v>0</v>
      </c>
      <c r="F34" s="29" t="e">
        <f>'様式 WA-1（集計作業用）'!$D$6</f>
        <v>#N/A</v>
      </c>
      <c r="G34" s="181">
        <f>'様式 A-1'!$AG$7</f>
        <v>0</v>
      </c>
      <c r="H34" s="24"/>
      <c r="I34" s="62" t="s">
        <v>116</v>
      </c>
      <c r="J34" s="41"/>
      <c r="K34" s="42"/>
      <c r="L34" s="41"/>
      <c r="M34" s="42"/>
      <c r="N34" s="24" t="s">
        <v>29</v>
      </c>
      <c r="O34" s="62"/>
      <c r="P34" s="219"/>
      <c r="Q34" s="24"/>
      <c r="R34" s="24"/>
      <c r="S34" s="24"/>
      <c r="T34" s="30"/>
      <c r="U34" s="362">
        <f>'様式 A-1'!$W$7</f>
        <v>0</v>
      </c>
      <c r="V34" s="24"/>
      <c r="W34" s="24"/>
      <c r="X34" s="23"/>
      <c r="Y34" s="24">
        <f>IF(X34="","",DATEDIF(X34,'様式 A-1'!$G$2,"Y"))</f>
      </c>
      <c r="Z34" s="24"/>
      <c r="AA34" s="339"/>
      <c r="AB34" s="163"/>
      <c r="AC34" s="163"/>
      <c r="AD34" s="163"/>
      <c r="AE34" s="163"/>
      <c r="AF34" s="163"/>
      <c r="AG34" s="163"/>
      <c r="AH34" s="163"/>
      <c r="AI34" s="270"/>
      <c r="AJ34" s="24">
        <f t="shared" si="0"/>
        <v>0</v>
      </c>
      <c r="AK34" s="64">
        <f t="shared" si="1"/>
        <v>0</v>
      </c>
      <c r="AL34" s="64">
        <f t="shared" si="2"/>
        <v>0</v>
      </c>
    </row>
    <row r="35" spans="1:38" ht="24" customHeight="1">
      <c r="A35" s="24">
        <f>IF('様式 A-1'!$AL$1="","",'様式 A-1'!$AL$1)</f>
      </c>
      <c r="B35" s="62"/>
      <c r="C35" s="63">
        <f t="shared" si="4"/>
      </c>
      <c r="D35" s="63">
        <f t="shared" si="3"/>
      </c>
      <c r="E35" s="29">
        <f>'様式 A-1'!$D$7</f>
        <v>0</v>
      </c>
      <c r="F35" s="29" t="e">
        <f>'様式 WA-1（集計作業用）'!$D$6</f>
        <v>#N/A</v>
      </c>
      <c r="G35" s="181">
        <f>'様式 A-1'!$AG$7</f>
        <v>0</v>
      </c>
      <c r="H35" s="24"/>
      <c r="I35" s="62" t="s">
        <v>117</v>
      </c>
      <c r="J35" s="41"/>
      <c r="K35" s="42"/>
      <c r="L35" s="41"/>
      <c r="M35" s="42"/>
      <c r="N35" s="24" t="s">
        <v>29</v>
      </c>
      <c r="O35" s="62"/>
      <c r="P35" s="219"/>
      <c r="Q35" s="24"/>
      <c r="R35" s="24"/>
      <c r="S35" s="24"/>
      <c r="T35" s="30"/>
      <c r="U35" s="362">
        <f>'様式 A-1'!$W$7</f>
        <v>0</v>
      </c>
      <c r="V35" s="24"/>
      <c r="W35" s="24"/>
      <c r="X35" s="23"/>
      <c r="Y35" s="24">
        <f>IF(X35="","",DATEDIF(X35,'様式 A-1'!$G$2,"Y"))</f>
      </c>
      <c r="Z35" s="24"/>
      <c r="AA35" s="339"/>
      <c r="AB35" s="163"/>
      <c r="AC35" s="163"/>
      <c r="AD35" s="163"/>
      <c r="AE35" s="163"/>
      <c r="AF35" s="163"/>
      <c r="AG35" s="163"/>
      <c r="AH35" s="163"/>
      <c r="AI35" s="270"/>
      <c r="AJ35" s="24">
        <f t="shared" si="0"/>
        <v>0</v>
      </c>
      <c r="AK35" s="64">
        <f t="shared" si="1"/>
        <v>0</v>
      </c>
      <c r="AL35" s="64">
        <f t="shared" si="2"/>
        <v>0</v>
      </c>
    </row>
    <row r="36" spans="1:38" ht="24" customHeight="1">
      <c r="A36" s="24">
        <f>IF('様式 A-1'!$AL$1="","",'様式 A-1'!$AL$1)</f>
      </c>
      <c r="B36" s="62"/>
      <c r="C36" s="63">
        <f t="shared" si="4"/>
      </c>
      <c r="D36" s="63">
        <f t="shared" si="3"/>
      </c>
      <c r="E36" s="29">
        <f>'様式 A-1'!$D$7</f>
        <v>0</v>
      </c>
      <c r="F36" s="29" t="e">
        <f>'様式 WA-1（集計作業用）'!$D$6</f>
        <v>#N/A</v>
      </c>
      <c r="G36" s="181">
        <f>'様式 A-1'!$AG$7</f>
        <v>0</v>
      </c>
      <c r="H36" s="24"/>
      <c r="I36" s="62" t="s">
        <v>118</v>
      </c>
      <c r="J36" s="41"/>
      <c r="K36" s="42"/>
      <c r="L36" s="41"/>
      <c r="M36" s="42"/>
      <c r="N36" s="24" t="s">
        <v>29</v>
      </c>
      <c r="O36" s="62"/>
      <c r="P36" s="219"/>
      <c r="Q36" s="24"/>
      <c r="R36" s="24"/>
      <c r="S36" s="24"/>
      <c r="T36" s="30"/>
      <c r="U36" s="362">
        <f>'様式 A-1'!$W$7</f>
        <v>0</v>
      </c>
      <c r="V36" s="24"/>
      <c r="W36" s="24"/>
      <c r="X36" s="23"/>
      <c r="Y36" s="24">
        <f>IF(X36="","",DATEDIF(X36,'様式 A-1'!$G$2,"Y"))</f>
      </c>
      <c r="Z36" s="24"/>
      <c r="AA36" s="339"/>
      <c r="AB36" s="163"/>
      <c r="AC36" s="163"/>
      <c r="AD36" s="163"/>
      <c r="AE36" s="163"/>
      <c r="AF36" s="163"/>
      <c r="AG36" s="163"/>
      <c r="AH36" s="163"/>
      <c r="AI36" s="270"/>
      <c r="AJ36" s="24">
        <f t="shared" si="0"/>
        <v>0</v>
      </c>
      <c r="AK36" s="64">
        <f t="shared" si="1"/>
        <v>0</v>
      </c>
      <c r="AL36" s="64">
        <f t="shared" si="2"/>
        <v>0</v>
      </c>
    </row>
    <row r="37" spans="1:38" ht="24" customHeight="1">
      <c r="A37" s="24">
        <f>IF('様式 A-1'!$AL$1="","",'様式 A-1'!$AL$1)</f>
      </c>
      <c r="B37" s="62"/>
      <c r="C37" s="63">
        <f t="shared" si="4"/>
      </c>
      <c r="D37" s="63">
        <f t="shared" si="3"/>
      </c>
      <c r="E37" s="29">
        <f>'様式 A-1'!$D$7</f>
        <v>0</v>
      </c>
      <c r="F37" s="29" t="e">
        <f>'様式 WA-1（集計作業用）'!$D$6</f>
        <v>#N/A</v>
      </c>
      <c r="G37" s="181">
        <f>'様式 A-1'!$AG$7</f>
        <v>0</v>
      </c>
      <c r="H37" s="24"/>
      <c r="I37" s="62" t="s">
        <v>119</v>
      </c>
      <c r="J37" s="41"/>
      <c r="K37" s="42"/>
      <c r="L37" s="41"/>
      <c r="M37" s="42"/>
      <c r="N37" s="24" t="s">
        <v>29</v>
      </c>
      <c r="O37" s="62"/>
      <c r="P37" s="219"/>
      <c r="Q37" s="24"/>
      <c r="R37" s="24"/>
      <c r="S37" s="24"/>
      <c r="T37" s="30"/>
      <c r="U37" s="362">
        <f>'様式 A-1'!$W$7</f>
        <v>0</v>
      </c>
      <c r="V37" s="24"/>
      <c r="W37" s="24"/>
      <c r="X37" s="23"/>
      <c r="Y37" s="24">
        <f>IF(X37="","",DATEDIF(X37,'様式 A-1'!$G$2,"Y"))</f>
      </c>
      <c r="Z37" s="24"/>
      <c r="AA37" s="339"/>
      <c r="AB37" s="163"/>
      <c r="AC37" s="163"/>
      <c r="AD37" s="163"/>
      <c r="AE37" s="163"/>
      <c r="AF37" s="163"/>
      <c r="AG37" s="163"/>
      <c r="AH37" s="163"/>
      <c r="AI37" s="270"/>
      <c r="AJ37" s="24">
        <f t="shared" si="0"/>
        <v>0</v>
      </c>
      <c r="AK37" s="64">
        <f t="shared" si="1"/>
        <v>0</v>
      </c>
      <c r="AL37" s="64">
        <f t="shared" si="2"/>
        <v>0</v>
      </c>
    </row>
    <row r="38" spans="1:38" ht="24" customHeight="1">
      <c r="A38" s="24">
        <f>IF('様式 A-1'!$AL$1="","",'様式 A-1'!$AL$1)</f>
      </c>
      <c r="B38" s="62"/>
      <c r="C38" s="63">
        <f t="shared" si="4"/>
      </c>
      <c r="D38" s="63">
        <f t="shared" si="3"/>
      </c>
      <c r="E38" s="29">
        <f>'様式 A-1'!$D$7</f>
        <v>0</v>
      </c>
      <c r="F38" s="29" t="e">
        <f>'様式 WA-1（集計作業用）'!$D$6</f>
        <v>#N/A</v>
      </c>
      <c r="G38" s="181">
        <f>'様式 A-1'!$AG$7</f>
        <v>0</v>
      </c>
      <c r="H38" s="24"/>
      <c r="I38" s="62" t="s">
        <v>120</v>
      </c>
      <c r="J38" s="41"/>
      <c r="K38" s="42"/>
      <c r="L38" s="41"/>
      <c r="M38" s="42"/>
      <c r="N38" s="24" t="s">
        <v>29</v>
      </c>
      <c r="O38" s="62"/>
      <c r="P38" s="219"/>
      <c r="Q38" s="24"/>
      <c r="R38" s="24"/>
      <c r="S38" s="24"/>
      <c r="T38" s="30"/>
      <c r="U38" s="362">
        <f>'様式 A-1'!$W$7</f>
        <v>0</v>
      </c>
      <c r="V38" s="24"/>
      <c r="W38" s="24"/>
      <c r="X38" s="23"/>
      <c r="Y38" s="24">
        <f>IF(X38="","",DATEDIF(X38,'様式 A-1'!$G$2,"Y"))</f>
      </c>
      <c r="Z38" s="24"/>
      <c r="AA38" s="339"/>
      <c r="AB38" s="163"/>
      <c r="AC38" s="163"/>
      <c r="AD38" s="163"/>
      <c r="AE38" s="163"/>
      <c r="AF38" s="163"/>
      <c r="AG38" s="163"/>
      <c r="AH38" s="163"/>
      <c r="AI38" s="270"/>
      <c r="AJ38" s="24">
        <f t="shared" si="0"/>
        <v>0</v>
      </c>
      <c r="AK38" s="64">
        <f t="shared" si="1"/>
        <v>0</v>
      </c>
      <c r="AL38" s="64">
        <f t="shared" si="2"/>
        <v>0</v>
      </c>
    </row>
    <row r="39" spans="1:38" ht="24" customHeight="1">
      <c r="A39" s="24">
        <f>IF('様式 A-1'!$AL$1="","",'様式 A-1'!$AL$1)</f>
      </c>
      <c r="B39" s="62"/>
      <c r="C39" s="63">
        <f t="shared" si="4"/>
      </c>
      <c r="D39" s="63">
        <f t="shared" si="3"/>
      </c>
      <c r="E39" s="29">
        <f>'様式 A-1'!$D$7</f>
        <v>0</v>
      </c>
      <c r="F39" s="29" t="e">
        <f>'様式 WA-1（集計作業用）'!$D$6</f>
        <v>#N/A</v>
      </c>
      <c r="G39" s="181">
        <f>'様式 A-1'!$AG$7</f>
        <v>0</v>
      </c>
      <c r="H39" s="24"/>
      <c r="I39" s="62" t="s">
        <v>121</v>
      </c>
      <c r="J39" s="41"/>
      <c r="K39" s="42"/>
      <c r="L39" s="41"/>
      <c r="M39" s="42"/>
      <c r="N39" s="24" t="s">
        <v>29</v>
      </c>
      <c r="O39" s="62"/>
      <c r="P39" s="219"/>
      <c r="Q39" s="24"/>
      <c r="R39" s="24"/>
      <c r="S39" s="24"/>
      <c r="T39" s="30"/>
      <c r="U39" s="362">
        <f>'様式 A-1'!$W$7</f>
        <v>0</v>
      </c>
      <c r="V39" s="24"/>
      <c r="W39" s="24"/>
      <c r="X39" s="23"/>
      <c r="Y39" s="24">
        <f>IF(X39="","",DATEDIF(X39,'様式 A-1'!$G$2,"Y"))</f>
      </c>
      <c r="Z39" s="24"/>
      <c r="AA39" s="339"/>
      <c r="AB39" s="163"/>
      <c r="AC39" s="163"/>
      <c r="AD39" s="163"/>
      <c r="AE39" s="163"/>
      <c r="AF39" s="163"/>
      <c r="AG39" s="163"/>
      <c r="AH39" s="163"/>
      <c r="AI39" s="270"/>
      <c r="AJ39" s="24">
        <f t="shared" si="0"/>
        <v>0</v>
      </c>
      <c r="AK39" s="64">
        <f t="shared" si="1"/>
        <v>0</v>
      </c>
      <c r="AL39" s="64">
        <f t="shared" si="2"/>
        <v>0</v>
      </c>
    </row>
    <row r="40" spans="1:38" ht="24" customHeight="1">
      <c r="A40" s="24">
        <f>IF('様式 A-1'!$AL$1="","",'様式 A-1'!$AL$1)</f>
      </c>
      <c r="B40" s="62"/>
      <c r="C40" s="63">
        <f t="shared" si="4"/>
      </c>
      <c r="D40" s="63">
        <f t="shared" si="3"/>
      </c>
      <c r="E40" s="29">
        <f>'様式 A-1'!$D$7</f>
        <v>0</v>
      </c>
      <c r="F40" s="29" t="e">
        <f>'様式 WA-1（集計作業用）'!$D$6</f>
        <v>#N/A</v>
      </c>
      <c r="G40" s="181">
        <f>'様式 A-1'!$AG$7</f>
        <v>0</v>
      </c>
      <c r="H40" s="24"/>
      <c r="I40" s="62" t="s">
        <v>122</v>
      </c>
      <c r="J40" s="41"/>
      <c r="K40" s="42"/>
      <c r="L40" s="41"/>
      <c r="M40" s="42"/>
      <c r="N40" s="24" t="s">
        <v>29</v>
      </c>
      <c r="O40" s="62"/>
      <c r="P40" s="219"/>
      <c r="Q40" s="24"/>
      <c r="R40" s="24"/>
      <c r="S40" s="24"/>
      <c r="T40" s="30"/>
      <c r="U40" s="362">
        <f>'様式 A-1'!$W$7</f>
        <v>0</v>
      </c>
      <c r="V40" s="24"/>
      <c r="W40" s="24"/>
      <c r="X40" s="23"/>
      <c r="Y40" s="24">
        <f>IF(X40="","",DATEDIF(X40,'様式 A-1'!$G$2,"Y"))</f>
      </c>
      <c r="Z40" s="24"/>
      <c r="AA40" s="339"/>
      <c r="AB40" s="163"/>
      <c r="AC40" s="163"/>
      <c r="AD40" s="163"/>
      <c r="AE40" s="163"/>
      <c r="AF40" s="163"/>
      <c r="AG40" s="163"/>
      <c r="AH40" s="163"/>
      <c r="AI40" s="270"/>
      <c r="AJ40" s="24">
        <f t="shared" si="0"/>
        <v>0</v>
      </c>
      <c r="AK40" s="64">
        <f t="shared" si="1"/>
        <v>0</v>
      </c>
      <c r="AL40" s="64">
        <f t="shared" si="2"/>
        <v>0</v>
      </c>
    </row>
    <row r="41" spans="1:38" ht="24" customHeight="1">
      <c r="A41" s="24">
        <f>IF('様式 A-1'!$AL$1="","",'様式 A-1'!$AL$1)</f>
      </c>
      <c r="B41" s="62"/>
      <c r="C41" s="63">
        <f t="shared" si="4"/>
      </c>
      <c r="D41" s="63">
        <f t="shared" si="3"/>
      </c>
      <c r="E41" s="29">
        <f>'様式 A-1'!$D$7</f>
        <v>0</v>
      </c>
      <c r="F41" s="29" t="e">
        <f>'様式 WA-1（集計作業用）'!$D$6</f>
        <v>#N/A</v>
      </c>
      <c r="G41" s="181">
        <f>'様式 A-1'!$AG$7</f>
        <v>0</v>
      </c>
      <c r="H41" s="24"/>
      <c r="I41" s="62" t="s">
        <v>123</v>
      </c>
      <c r="J41" s="41"/>
      <c r="K41" s="42"/>
      <c r="L41" s="41"/>
      <c r="M41" s="42"/>
      <c r="N41" s="24" t="s">
        <v>29</v>
      </c>
      <c r="O41" s="62"/>
      <c r="P41" s="219"/>
      <c r="Q41" s="24"/>
      <c r="R41" s="24"/>
      <c r="S41" s="24"/>
      <c r="T41" s="30"/>
      <c r="U41" s="362">
        <f>'様式 A-1'!$W$7</f>
        <v>0</v>
      </c>
      <c r="V41" s="24"/>
      <c r="W41" s="24"/>
      <c r="X41" s="23"/>
      <c r="Y41" s="24">
        <f>IF(X41="","",DATEDIF(X41,'様式 A-1'!$G$2,"Y"))</f>
      </c>
      <c r="Z41" s="24"/>
      <c r="AA41" s="339"/>
      <c r="AB41" s="163"/>
      <c r="AC41" s="163"/>
      <c r="AD41" s="163"/>
      <c r="AE41" s="163"/>
      <c r="AF41" s="163"/>
      <c r="AG41" s="163"/>
      <c r="AH41" s="163"/>
      <c r="AI41" s="270"/>
      <c r="AJ41" s="24">
        <f t="shared" si="0"/>
        <v>0</v>
      </c>
      <c r="AK41" s="64">
        <f t="shared" si="1"/>
        <v>0</v>
      </c>
      <c r="AL41" s="64">
        <f t="shared" si="2"/>
        <v>0</v>
      </c>
    </row>
    <row r="42" spans="1:38" ht="24" customHeight="1">
      <c r="A42" s="24">
        <f>IF('様式 A-1'!$AL$1="","",'様式 A-1'!$AL$1)</f>
      </c>
      <c r="B42" s="62"/>
      <c r="C42" s="63">
        <f t="shared" si="4"/>
      </c>
      <c r="D42" s="63">
        <f t="shared" si="3"/>
      </c>
      <c r="E42" s="29">
        <f>'様式 A-1'!$D$7</f>
        <v>0</v>
      </c>
      <c r="F42" s="29" t="e">
        <f>'様式 WA-1（集計作業用）'!$D$6</f>
        <v>#N/A</v>
      </c>
      <c r="G42" s="181">
        <f>'様式 A-1'!$AG$7</f>
        <v>0</v>
      </c>
      <c r="H42" s="24"/>
      <c r="I42" s="62" t="s">
        <v>124</v>
      </c>
      <c r="J42" s="41"/>
      <c r="K42" s="42"/>
      <c r="L42" s="41"/>
      <c r="M42" s="42"/>
      <c r="N42" s="24" t="s">
        <v>29</v>
      </c>
      <c r="O42" s="62"/>
      <c r="P42" s="219"/>
      <c r="Q42" s="24"/>
      <c r="R42" s="24"/>
      <c r="S42" s="24"/>
      <c r="T42" s="30"/>
      <c r="U42" s="362">
        <f>'様式 A-1'!$W$7</f>
        <v>0</v>
      </c>
      <c r="V42" s="24"/>
      <c r="W42" s="24"/>
      <c r="X42" s="23"/>
      <c r="Y42" s="24">
        <f>IF(X42="","",DATEDIF(X42,'様式 A-1'!$G$2,"Y"))</f>
      </c>
      <c r="Z42" s="24"/>
      <c r="AA42" s="339"/>
      <c r="AB42" s="163"/>
      <c r="AC42" s="163"/>
      <c r="AD42" s="163"/>
      <c r="AE42" s="163"/>
      <c r="AF42" s="163"/>
      <c r="AG42" s="163"/>
      <c r="AH42" s="163"/>
      <c r="AI42" s="270"/>
      <c r="AJ42" s="24">
        <f aca="true" t="shared" si="5" ref="AJ42:AJ73">COUNT(AB42:AH42)</f>
        <v>0</v>
      </c>
      <c r="AK42" s="64">
        <f aca="true" t="shared" si="6" ref="AK42:AK113">IF(AJ42&lt;=$AQ$156,AJ42,$AQ$156)</f>
        <v>0</v>
      </c>
      <c r="AL42" s="64">
        <f aca="true" t="shared" si="7" ref="AL42:AL51">IF(AJ42&lt;=$AQ$156,0,AJ42-$AQ$156)</f>
        <v>0</v>
      </c>
    </row>
    <row r="43" spans="1:38" ht="24" customHeight="1">
      <c r="A43" s="24">
        <f>IF('様式 A-1'!$AL$1="","",'様式 A-1'!$AL$1)</f>
      </c>
      <c r="B43" s="62"/>
      <c r="C43" s="63">
        <f t="shared" si="4"/>
      </c>
      <c r="D43" s="63">
        <f t="shared" si="3"/>
      </c>
      <c r="E43" s="29">
        <f>'様式 A-1'!$D$7</f>
        <v>0</v>
      </c>
      <c r="F43" s="29" t="e">
        <f>'様式 WA-1（集計作業用）'!$D$6</f>
        <v>#N/A</v>
      </c>
      <c r="G43" s="181">
        <f>'様式 A-1'!$AG$7</f>
        <v>0</v>
      </c>
      <c r="H43" s="24"/>
      <c r="I43" s="62" t="s">
        <v>125</v>
      </c>
      <c r="J43" s="41"/>
      <c r="K43" s="42"/>
      <c r="L43" s="41"/>
      <c r="M43" s="42"/>
      <c r="N43" s="24" t="s">
        <v>29</v>
      </c>
      <c r="O43" s="62"/>
      <c r="P43" s="219"/>
      <c r="Q43" s="24"/>
      <c r="R43" s="24"/>
      <c r="S43" s="24"/>
      <c r="T43" s="30"/>
      <c r="U43" s="362">
        <f>'様式 A-1'!$W$7</f>
        <v>0</v>
      </c>
      <c r="V43" s="24"/>
      <c r="W43" s="24"/>
      <c r="X43" s="23"/>
      <c r="Y43" s="24">
        <f>IF(X43="","",DATEDIF(X43,'様式 A-1'!$G$2,"Y"))</f>
      </c>
      <c r="Z43" s="24"/>
      <c r="AA43" s="339"/>
      <c r="AB43" s="163"/>
      <c r="AC43" s="163"/>
      <c r="AD43" s="163"/>
      <c r="AE43" s="163"/>
      <c r="AF43" s="163"/>
      <c r="AG43" s="163"/>
      <c r="AH43" s="163"/>
      <c r="AI43" s="270"/>
      <c r="AJ43" s="24">
        <f t="shared" si="5"/>
        <v>0</v>
      </c>
      <c r="AK43" s="64">
        <f t="shared" si="6"/>
        <v>0</v>
      </c>
      <c r="AL43" s="64">
        <f t="shared" si="7"/>
        <v>0</v>
      </c>
    </row>
    <row r="44" spans="1:38" ht="24" customHeight="1">
      <c r="A44" s="24">
        <f>IF('様式 A-1'!$AL$1="","",'様式 A-1'!$AL$1)</f>
      </c>
      <c r="B44" s="62"/>
      <c r="C44" s="63">
        <f t="shared" si="4"/>
      </c>
      <c r="D44" s="63">
        <f t="shared" si="3"/>
      </c>
      <c r="E44" s="29">
        <f>'様式 A-1'!$D$7</f>
        <v>0</v>
      </c>
      <c r="F44" s="29" t="e">
        <f>'様式 WA-1（集計作業用）'!$D$6</f>
        <v>#N/A</v>
      </c>
      <c r="G44" s="181">
        <f>'様式 A-1'!$AG$7</f>
        <v>0</v>
      </c>
      <c r="H44" s="24"/>
      <c r="I44" s="62" t="s">
        <v>126</v>
      </c>
      <c r="J44" s="41"/>
      <c r="K44" s="42"/>
      <c r="L44" s="41"/>
      <c r="M44" s="42"/>
      <c r="N44" s="24" t="s">
        <v>29</v>
      </c>
      <c r="O44" s="62"/>
      <c r="P44" s="219"/>
      <c r="Q44" s="24"/>
      <c r="R44" s="24"/>
      <c r="S44" s="24"/>
      <c r="T44" s="30"/>
      <c r="U44" s="362">
        <f>'様式 A-1'!$W$7</f>
        <v>0</v>
      </c>
      <c r="V44" s="24"/>
      <c r="W44" s="24"/>
      <c r="X44" s="23"/>
      <c r="Y44" s="24">
        <f>IF(X44="","",DATEDIF(X44,'様式 A-1'!$G$2,"Y"))</f>
      </c>
      <c r="Z44" s="24"/>
      <c r="AA44" s="339"/>
      <c r="AB44" s="163"/>
      <c r="AC44" s="163"/>
      <c r="AD44" s="163"/>
      <c r="AE44" s="163"/>
      <c r="AF44" s="163"/>
      <c r="AG44" s="163"/>
      <c r="AH44" s="163"/>
      <c r="AI44" s="270"/>
      <c r="AJ44" s="24">
        <f t="shared" si="5"/>
        <v>0</v>
      </c>
      <c r="AK44" s="64">
        <f t="shared" si="6"/>
        <v>0</v>
      </c>
      <c r="AL44" s="64">
        <f t="shared" si="7"/>
        <v>0</v>
      </c>
    </row>
    <row r="45" spans="1:38" ht="24" customHeight="1">
      <c r="A45" s="24">
        <f>IF('様式 A-1'!$AL$1="","",'様式 A-1'!$AL$1)</f>
      </c>
      <c r="B45" s="62"/>
      <c r="C45" s="63">
        <f t="shared" si="4"/>
      </c>
      <c r="D45" s="63">
        <f t="shared" si="3"/>
      </c>
      <c r="E45" s="29">
        <f>'様式 A-1'!$D$7</f>
        <v>0</v>
      </c>
      <c r="F45" s="29" t="e">
        <f>'様式 WA-1（集計作業用）'!$D$6</f>
        <v>#N/A</v>
      </c>
      <c r="G45" s="181">
        <f>'様式 A-1'!$AG$7</f>
        <v>0</v>
      </c>
      <c r="H45" s="24"/>
      <c r="I45" s="62" t="s">
        <v>127</v>
      </c>
      <c r="J45" s="41"/>
      <c r="K45" s="42"/>
      <c r="L45" s="41"/>
      <c r="M45" s="42"/>
      <c r="N45" s="24" t="s">
        <v>29</v>
      </c>
      <c r="O45" s="62"/>
      <c r="P45" s="219"/>
      <c r="Q45" s="24"/>
      <c r="R45" s="24"/>
      <c r="S45" s="24"/>
      <c r="T45" s="30"/>
      <c r="U45" s="362">
        <f>'様式 A-1'!$W$7</f>
        <v>0</v>
      </c>
      <c r="V45" s="24"/>
      <c r="W45" s="24"/>
      <c r="X45" s="23"/>
      <c r="Y45" s="24">
        <f>IF(X45="","",DATEDIF(X45,'様式 A-1'!$G$2,"Y"))</f>
      </c>
      <c r="Z45" s="24"/>
      <c r="AA45" s="339"/>
      <c r="AB45" s="163"/>
      <c r="AC45" s="163"/>
      <c r="AD45" s="163"/>
      <c r="AE45" s="163"/>
      <c r="AF45" s="163"/>
      <c r="AG45" s="163"/>
      <c r="AH45" s="163"/>
      <c r="AI45" s="270"/>
      <c r="AJ45" s="24">
        <f t="shared" si="5"/>
        <v>0</v>
      </c>
      <c r="AK45" s="64">
        <f t="shared" si="6"/>
        <v>0</v>
      </c>
      <c r="AL45" s="64">
        <f t="shared" si="7"/>
        <v>0</v>
      </c>
    </row>
    <row r="46" spans="1:38" ht="24" customHeight="1">
      <c r="A46" s="24">
        <f>IF('様式 A-1'!$AL$1="","",'様式 A-1'!$AL$1)</f>
      </c>
      <c r="B46" s="62"/>
      <c r="C46" s="63">
        <f t="shared" si="4"/>
      </c>
      <c r="D46" s="63">
        <f t="shared" si="3"/>
      </c>
      <c r="E46" s="29">
        <f>'様式 A-1'!$D$7</f>
        <v>0</v>
      </c>
      <c r="F46" s="29" t="e">
        <f>'様式 WA-1（集計作業用）'!$D$6</f>
        <v>#N/A</v>
      </c>
      <c r="G46" s="181">
        <f>'様式 A-1'!$AG$7</f>
        <v>0</v>
      </c>
      <c r="H46" s="24"/>
      <c r="I46" s="62" t="s">
        <v>128</v>
      </c>
      <c r="J46" s="41"/>
      <c r="K46" s="42"/>
      <c r="L46" s="41"/>
      <c r="M46" s="42"/>
      <c r="N46" s="24" t="s">
        <v>29</v>
      </c>
      <c r="O46" s="62"/>
      <c r="P46" s="219"/>
      <c r="Q46" s="24"/>
      <c r="R46" s="24"/>
      <c r="S46" s="24"/>
      <c r="T46" s="30"/>
      <c r="U46" s="362">
        <f>'様式 A-1'!$W$7</f>
        <v>0</v>
      </c>
      <c r="V46" s="24"/>
      <c r="W46" s="24"/>
      <c r="X46" s="23"/>
      <c r="Y46" s="24">
        <f>IF(X46="","",DATEDIF(X46,'様式 A-1'!$G$2,"Y"))</f>
      </c>
      <c r="Z46" s="24"/>
      <c r="AA46" s="339"/>
      <c r="AB46" s="163"/>
      <c r="AC46" s="163"/>
      <c r="AD46" s="163"/>
      <c r="AE46" s="163"/>
      <c r="AF46" s="163"/>
      <c r="AG46" s="163"/>
      <c r="AH46" s="163"/>
      <c r="AI46" s="270"/>
      <c r="AJ46" s="24">
        <f t="shared" si="5"/>
        <v>0</v>
      </c>
      <c r="AK46" s="64">
        <f t="shared" si="6"/>
        <v>0</v>
      </c>
      <c r="AL46" s="64">
        <f t="shared" si="7"/>
        <v>0</v>
      </c>
    </row>
    <row r="47" spans="1:38" ht="24" customHeight="1">
      <c r="A47" s="24">
        <f>IF('様式 A-1'!$AL$1="","",'様式 A-1'!$AL$1)</f>
      </c>
      <c r="B47" s="62"/>
      <c r="C47" s="63">
        <f t="shared" si="4"/>
      </c>
      <c r="D47" s="63">
        <f t="shared" si="3"/>
      </c>
      <c r="E47" s="29">
        <f>'様式 A-1'!$D$7</f>
        <v>0</v>
      </c>
      <c r="F47" s="29" t="e">
        <f>'様式 WA-1（集計作業用）'!$D$6</f>
        <v>#N/A</v>
      </c>
      <c r="G47" s="181">
        <f>'様式 A-1'!$AG$7</f>
        <v>0</v>
      </c>
      <c r="H47" s="24"/>
      <c r="I47" s="62" t="s">
        <v>129</v>
      </c>
      <c r="J47" s="41"/>
      <c r="K47" s="42"/>
      <c r="L47" s="41"/>
      <c r="M47" s="42"/>
      <c r="N47" s="24" t="s">
        <v>29</v>
      </c>
      <c r="O47" s="62"/>
      <c r="P47" s="219"/>
      <c r="Q47" s="24"/>
      <c r="R47" s="24"/>
      <c r="S47" s="24"/>
      <c r="T47" s="30"/>
      <c r="U47" s="362">
        <f>'様式 A-1'!$W$7</f>
        <v>0</v>
      </c>
      <c r="V47" s="24"/>
      <c r="W47" s="24"/>
      <c r="X47" s="23"/>
      <c r="Y47" s="24">
        <f>IF(X47="","",DATEDIF(X47,'様式 A-1'!$G$2,"Y"))</f>
      </c>
      <c r="Z47" s="24"/>
      <c r="AA47" s="339"/>
      <c r="AB47" s="163"/>
      <c r="AC47" s="163"/>
      <c r="AD47" s="163"/>
      <c r="AE47" s="163"/>
      <c r="AF47" s="163"/>
      <c r="AG47" s="163"/>
      <c r="AH47" s="163"/>
      <c r="AI47" s="270"/>
      <c r="AJ47" s="24">
        <f t="shared" si="5"/>
        <v>0</v>
      </c>
      <c r="AK47" s="64">
        <f t="shared" si="6"/>
        <v>0</v>
      </c>
      <c r="AL47" s="64">
        <f t="shared" si="7"/>
        <v>0</v>
      </c>
    </row>
    <row r="48" spans="1:38" ht="24" customHeight="1">
      <c r="A48" s="24">
        <f>IF('様式 A-1'!$AL$1="","",'様式 A-1'!$AL$1)</f>
      </c>
      <c r="B48" s="62"/>
      <c r="C48" s="63">
        <f t="shared" si="4"/>
      </c>
      <c r="D48" s="63">
        <f t="shared" si="3"/>
      </c>
      <c r="E48" s="29">
        <f>'様式 A-1'!$D$7</f>
        <v>0</v>
      </c>
      <c r="F48" s="29" t="e">
        <f>'様式 WA-1（集計作業用）'!$D$6</f>
        <v>#N/A</v>
      </c>
      <c r="G48" s="181">
        <f>'様式 A-1'!$AG$7</f>
        <v>0</v>
      </c>
      <c r="H48" s="24"/>
      <c r="I48" s="62" t="s">
        <v>130</v>
      </c>
      <c r="J48" s="41"/>
      <c r="K48" s="42"/>
      <c r="L48" s="41"/>
      <c r="M48" s="42"/>
      <c r="N48" s="24" t="s">
        <v>29</v>
      </c>
      <c r="O48" s="62"/>
      <c r="P48" s="219"/>
      <c r="Q48" s="24"/>
      <c r="R48" s="24"/>
      <c r="S48" s="24"/>
      <c r="T48" s="30"/>
      <c r="U48" s="362">
        <f>'様式 A-1'!$W$7</f>
        <v>0</v>
      </c>
      <c r="V48" s="24"/>
      <c r="W48" s="24"/>
      <c r="X48" s="23"/>
      <c r="Y48" s="24">
        <f>IF(X48="","",DATEDIF(X48,'様式 A-1'!$G$2,"Y"))</f>
      </c>
      <c r="Z48" s="24"/>
      <c r="AA48" s="339"/>
      <c r="AB48" s="163"/>
      <c r="AC48" s="163"/>
      <c r="AD48" s="163"/>
      <c r="AE48" s="163"/>
      <c r="AF48" s="163"/>
      <c r="AG48" s="163"/>
      <c r="AH48" s="163"/>
      <c r="AI48" s="270"/>
      <c r="AJ48" s="24">
        <f t="shared" si="5"/>
        <v>0</v>
      </c>
      <c r="AK48" s="64">
        <f t="shared" si="6"/>
        <v>0</v>
      </c>
      <c r="AL48" s="64">
        <f t="shared" si="7"/>
        <v>0</v>
      </c>
    </row>
    <row r="49" spans="1:38" ht="24" customHeight="1">
      <c r="A49" s="24">
        <f>IF('様式 A-1'!$AL$1="","",'様式 A-1'!$AL$1)</f>
      </c>
      <c r="B49" s="62"/>
      <c r="C49" s="63">
        <f t="shared" si="4"/>
      </c>
      <c r="D49" s="63">
        <f t="shared" si="3"/>
      </c>
      <c r="E49" s="29">
        <f>'様式 A-1'!$D$7</f>
        <v>0</v>
      </c>
      <c r="F49" s="29" t="e">
        <f>'様式 WA-1（集計作業用）'!$D$6</f>
        <v>#N/A</v>
      </c>
      <c r="G49" s="181">
        <f>'様式 A-1'!$AG$7</f>
        <v>0</v>
      </c>
      <c r="H49" s="24"/>
      <c r="I49" s="62" t="s">
        <v>131</v>
      </c>
      <c r="J49" s="41"/>
      <c r="K49" s="42"/>
      <c r="L49" s="41"/>
      <c r="M49" s="42"/>
      <c r="N49" s="24" t="s">
        <v>29</v>
      </c>
      <c r="O49" s="62"/>
      <c r="P49" s="219"/>
      <c r="Q49" s="24"/>
      <c r="R49" s="24"/>
      <c r="S49" s="24"/>
      <c r="T49" s="30"/>
      <c r="U49" s="362">
        <f>'様式 A-1'!$W$7</f>
        <v>0</v>
      </c>
      <c r="V49" s="24"/>
      <c r="W49" s="24"/>
      <c r="X49" s="23"/>
      <c r="Y49" s="24">
        <f>IF(X49="","",DATEDIF(X49,'様式 A-1'!$G$2,"Y"))</f>
      </c>
      <c r="Z49" s="24"/>
      <c r="AA49" s="339"/>
      <c r="AB49" s="163"/>
      <c r="AC49" s="163"/>
      <c r="AD49" s="163"/>
      <c r="AE49" s="163"/>
      <c r="AF49" s="163"/>
      <c r="AG49" s="163"/>
      <c r="AH49" s="163"/>
      <c r="AI49" s="270"/>
      <c r="AJ49" s="24">
        <f t="shared" si="5"/>
        <v>0</v>
      </c>
      <c r="AK49" s="64">
        <f t="shared" si="6"/>
        <v>0</v>
      </c>
      <c r="AL49" s="64">
        <f t="shared" si="7"/>
        <v>0</v>
      </c>
    </row>
    <row r="50" spans="1:38" ht="24" customHeight="1">
      <c r="A50" s="24">
        <f>IF('様式 A-1'!$AL$1="","",'様式 A-1'!$AL$1)</f>
      </c>
      <c r="B50" s="62"/>
      <c r="C50" s="63">
        <f t="shared" si="4"/>
      </c>
      <c r="D50" s="63">
        <f t="shared" si="3"/>
      </c>
      <c r="E50" s="29">
        <f>'様式 A-1'!$D$7</f>
        <v>0</v>
      </c>
      <c r="F50" s="29" t="e">
        <f>'様式 WA-1（集計作業用）'!$D$6</f>
        <v>#N/A</v>
      </c>
      <c r="G50" s="181">
        <f>'様式 A-1'!$AG$7</f>
        <v>0</v>
      </c>
      <c r="H50" s="24"/>
      <c r="I50" s="62" t="s">
        <v>132</v>
      </c>
      <c r="J50" s="41"/>
      <c r="K50" s="42"/>
      <c r="L50" s="41"/>
      <c r="M50" s="42"/>
      <c r="N50" s="24" t="s">
        <v>29</v>
      </c>
      <c r="O50" s="62"/>
      <c r="P50" s="219"/>
      <c r="Q50" s="24"/>
      <c r="R50" s="24"/>
      <c r="S50" s="24"/>
      <c r="T50" s="30"/>
      <c r="U50" s="362">
        <f>'様式 A-1'!$W$7</f>
        <v>0</v>
      </c>
      <c r="V50" s="24"/>
      <c r="W50" s="24"/>
      <c r="X50" s="23"/>
      <c r="Y50" s="24">
        <f>IF(X50="","",DATEDIF(X50,'様式 A-1'!$G$2,"Y"))</f>
      </c>
      <c r="Z50" s="24"/>
      <c r="AA50" s="339"/>
      <c r="AB50" s="163"/>
      <c r="AC50" s="163"/>
      <c r="AD50" s="163"/>
      <c r="AE50" s="163"/>
      <c r="AF50" s="163"/>
      <c r="AG50" s="163"/>
      <c r="AH50" s="163"/>
      <c r="AI50" s="270"/>
      <c r="AJ50" s="24">
        <f t="shared" si="5"/>
        <v>0</v>
      </c>
      <c r="AK50" s="64">
        <f t="shared" si="6"/>
        <v>0</v>
      </c>
      <c r="AL50" s="64">
        <f t="shared" si="7"/>
        <v>0</v>
      </c>
    </row>
    <row r="51" spans="1:38" ht="24" customHeight="1">
      <c r="A51" s="24">
        <f>IF('様式 A-1'!$AL$1="","",'様式 A-1'!$AL$1)</f>
      </c>
      <c r="B51" s="62"/>
      <c r="C51" s="63">
        <f t="shared" si="4"/>
      </c>
      <c r="D51" s="63">
        <f t="shared" si="3"/>
      </c>
      <c r="E51" s="29">
        <f>'様式 A-1'!$D$7</f>
        <v>0</v>
      </c>
      <c r="F51" s="29" t="e">
        <f>'様式 WA-1（集計作業用）'!$D$6</f>
        <v>#N/A</v>
      </c>
      <c r="G51" s="181">
        <f>'様式 A-1'!$AG$7</f>
        <v>0</v>
      </c>
      <c r="H51" s="24"/>
      <c r="I51" s="62" t="s">
        <v>133</v>
      </c>
      <c r="J51" s="41"/>
      <c r="K51" s="42"/>
      <c r="L51" s="41"/>
      <c r="M51" s="42"/>
      <c r="N51" s="24" t="s">
        <v>29</v>
      </c>
      <c r="O51" s="62"/>
      <c r="P51" s="219"/>
      <c r="Q51" s="24"/>
      <c r="R51" s="24"/>
      <c r="S51" s="24"/>
      <c r="T51" s="30"/>
      <c r="U51" s="362">
        <f>'様式 A-1'!$W$7</f>
        <v>0</v>
      </c>
      <c r="V51" s="24"/>
      <c r="W51" s="24"/>
      <c r="X51" s="23"/>
      <c r="Y51" s="24">
        <f>IF(X51="","",DATEDIF(X51,'様式 A-1'!$G$2,"Y"))</f>
      </c>
      <c r="Z51" s="24"/>
      <c r="AA51" s="339"/>
      <c r="AB51" s="163"/>
      <c r="AC51" s="163"/>
      <c r="AD51" s="163"/>
      <c r="AE51" s="163"/>
      <c r="AF51" s="163"/>
      <c r="AG51" s="163"/>
      <c r="AH51" s="163"/>
      <c r="AI51" s="270"/>
      <c r="AJ51" s="24">
        <f t="shared" si="5"/>
        <v>0</v>
      </c>
      <c r="AK51" s="64">
        <f t="shared" si="6"/>
        <v>0</v>
      </c>
      <c r="AL51" s="64">
        <f t="shared" si="7"/>
        <v>0</v>
      </c>
    </row>
    <row r="52" spans="1:38" ht="24" customHeight="1">
      <c r="A52" s="24">
        <f>IF('様式 A-1'!$AL$1="","",'様式 A-1'!$AL$1)</f>
      </c>
      <c r="B52" s="62"/>
      <c r="C52" s="63">
        <f aca="true" t="shared" si="8" ref="C52:C91">IF(J52="","",TRIM(J52&amp;"　"&amp;K52))</f>
      </c>
      <c r="D52" s="63">
        <f aca="true" t="shared" si="9" ref="D52:D91">IF(J52="","",ASC(TRIM(L52&amp;" "&amp;M52)))</f>
      </c>
      <c r="E52" s="29">
        <f>'様式 A-1'!$D$7</f>
        <v>0</v>
      </c>
      <c r="F52" s="29" t="e">
        <f>'様式 WA-1（集計作業用）'!$D$6</f>
        <v>#N/A</v>
      </c>
      <c r="G52" s="181">
        <f>'様式 A-1'!$AG$7</f>
        <v>0</v>
      </c>
      <c r="H52" s="24"/>
      <c r="I52" s="62" t="s">
        <v>134</v>
      </c>
      <c r="J52" s="41"/>
      <c r="K52" s="42"/>
      <c r="L52" s="41"/>
      <c r="M52" s="42"/>
      <c r="N52" s="24" t="s">
        <v>29</v>
      </c>
      <c r="O52" s="62"/>
      <c r="P52" s="219"/>
      <c r="Q52" s="24"/>
      <c r="R52" s="24"/>
      <c r="S52" s="24"/>
      <c r="T52" s="30"/>
      <c r="U52" s="362">
        <f>'様式 A-1'!$W$7</f>
        <v>0</v>
      </c>
      <c r="V52" s="24"/>
      <c r="W52" s="24"/>
      <c r="X52" s="23"/>
      <c r="Y52" s="24">
        <f>IF(X52="","",DATEDIF(X52,'様式 A-1'!$G$2,"Y"))</f>
      </c>
      <c r="Z52" s="24"/>
      <c r="AA52" s="339"/>
      <c r="AB52" s="163"/>
      <c r="AC52" s="163"/>
      <c r="AD52" s="163"/>
      <c r="AE52" s="163"/>
      <c r="AF52" s="163"/>
      <c r="AG52" s="163"/>
      <c r="AH52" s="163"/>
      <c r="AI52" s="270"/>
      <c r="AJ52" s="24">
        <f t="shared" si="5"/>
        <v>0</v>
      </c>
      <c r="AK52" s="64">
        <f t="shared" si="6"/>
        <v>0</v>
      </c>
      <c r="AL52" s="64">
        <f aca="true" t="shared" si="10" ref="AL52:AL91">IF(AJ52&lt;=$AQ$156,0,AJ52-$AQ$156)</f>
        <v>0</v>
      </c>
    </row>
    <row r="53" spans="1:38" ht="24" customHeight="1">
      <c r="A53" s="24">
        <f>IF('様式 A-1'!$AL$1="","",'様式 A-1'!$AL$1)</f>
      </c>
      <c r="B53" s="62"/>
      <c r="C53" s="63">
        <f t="shared" si="8"/>
      </c>
      <c r="D53" s="63">
        <f t="shared" si="9"/>
      </c>
      <c r="E53" s="29">
        <f>'様式 A-1'!$D$7</f>
        <v>0</v>
      </c>
      <c r="F53" s="29" t="e">
        <f>'様式 WA-1（集計作業用）'!$D$6</f>
        <v>#N/A</v>
      </c>
      <c r="G53" s="181">
        <f>'様式 A-1'!$AG$7</f>
        <v>0</v>
      </c>
      <c r="H53" s="24"/>
      <c r="I53" s="62" t="s">
        <v>135</v>
      </c>
      <c r="J53" s="41"/>
      <c r="K53" s="42"/>
      <c r="L53" s="41"/>
      <c r="M53" s="42"/>
      <c r="N53" s="24" t="s">
        <v>29</v>
      </c>
      <c r="O53" s="62"/>
      <c r="P53" s="219"/>
      <c r="Q53" s="24"/>
      <c r="R53" s="24"/>
      <c r="S53" s="24"/>
      <c r="T53" s="30"/>
      <c r="U53" s="362">
        <f>'様式 A-1'!$W$7</f>
        <v>0</v>
      </c>
      <c r="V53" s="24"/>
      <c r="W53" s="24"/>
      <c r="X53" s="23"/>
      <c r="Y53" s="24">
        <f>IF(X53="","",DATEDIF(X53,'様式 A-1'!$G$2,"Y"))</f>
      </c>
      <c r="Z53" s="24"/>
      <c r="AA53" s="339"/>
      <c r="AB53" s="163"/>
      <c r="AC53" s="163"/>
      <c r="AD53" s="163"/>
      <c r="AE53" s="163"/>
      <c r="AF53" s="163"/>
      <c r="AG53" s="163"/>
      <c r="AH53" s="163"/>
      <c r="AI53" s="270"/>
      <c r="AJ53" s="24">
        <f t="shared" si="5"/>
        <v>0</v>
      </c>
      <c r="AK53" s="64">
        <f t="shared" si="6"/>
        <v>0</v>
      </c>
      <c r="AL53" s="64">
        <f t="shared" si="10"/>
        <v>0</v>
      </c>
    </row>
    <row r="54" spans="1:38" ht="24" customHeight="1">
      <c r="A54" s="24">
        <f>IF('様式 A-1'!$AL$1="","",'様式 A-1'!$AL$1)</f>
      </c>
      <c r="B54" s="62"/>
      <c r="C54" s="63">
        <f t="shared" si="8"/>
      </c>
      <c r="D54" s="63">
        <f t="shared" si="9"/>
      </c>
      <c r="E54" s="29">
        <f>'様式 A-1'!$D$7</f>
        <v>0</v>
      </c>
      <c r="F54" s="29" t="e">
        <f>'様式 WA-1（集計作業用）'!$D$6</f>
        <v>#N/A</v>
      </c>
      <c r="G54" s="181">
        <f>'様式 A-1'!$AG$7</f>
        <v>0</v>
      </c>
      <c r="H54" s="24"/>
      <c r="I54" s="62" t="s">
        <v>136</v>
      </c>
      <c r="J54" s="41"/>
      <c r="K54" s="42"/>
      <c r="L54" s="41"/>
      <c r="M54" s="42"/>
      <c r="N54" s="24" t="s">
        <v>29</v>
      </c>
      <c r="O54" s="62"/>
      <c r="P54" s="219"/>
      <c r="Q54" s="24"/>
      <c r="R54" s="24"/>
      <c r="S54" s="24"/>
      <c r="T54" s="30"/>
      <c r="U54" s="362">
        <f>'様式 A-1'!$W$7</f>
        <v>0</v>
      </c>
      <c r="V54" s="24"/>
      <c r="W54" s="24"/>
      <c r="X54" s="23"/>
      <c r="Y54" s="24">
        <f>IF(X54="","",DATEDIF(X54,'様式 A-1'!$G$2,"Y"))</f>
      </c>
      <c r="Z54" s="24"/>
      <c r="AA54" s="339"/>
      <c r="AB54" s="163"/>
      <c r="AC54" s="163"/>
      <c r="AD54" s="163"/>
      <c r="AE54" s="163"/>
      <c r="AF54" s="163"/>
      <c r="AG54" s="163"/>
      <c r="AH54" s="163"/>
      <c r="AI54" s="270"/>
      <c r="AJ54" s="24">
        <f t="shared" si="5"/>
        <v>0</v>
      </c>
      <c r="AK54" s="64">
        <f t="shared" si="6"/>
        <v>0</v>
      </c>
      <c r="AL54" s="64">
        <f t="shared" si="10"/>
        <v>0</v>
      </c>
    </row>
    <row r="55" spans="1:38" ht="24" customHeight="1">
      <c r="A55" s="24">
        <f>IF('様式 A-1'!$AL$1="","",'様式 A-1'!$AL$1)</f>
      </c>
      <c r="B55" s="62"/>
      <c r="C55" s="63">
        <f t="shared" si="8"/>
      </c>
      <c r="D55" s="63">
        <f t="shared" si="9"/>
      </c>
      <c r="E55" s="29">
        <f>'様式 A-1'!$D$7</f>
        <v>0</v>
      </c>
      <c r="F55" s="29" t="e">
        <f>'様式 WA-1（集計作業用）'!$D$6</f>
        <v>#N/A</v>
      </c>
      <c r="G55" s="181">
        <f>'様式 A-1'!$AG$7</f>
        <v>0</v>
      </c>
      <c r="H55" s="24"/>
      <c r="I55" s="62" t="s">
        <v>137</v>
      </c>
      <c r="J55" s="41"/>
      <c r="K55" s="42"/>
      <c r="L55" s="41"/>
      <c r="M55" s="42"/>
      <c r="N55" s="24" t="s">
        <v>29</v>
      </c>
      <c r="O55" s="62"/>
      <c r="P55" s="219"/>
      <c r="Q55" s="24"/>
      <c r="R55" s="24"/>
      <c r="S55" s="24"/>
      <c r="T55" s="30"/>
      <c r="U55" s="362">
        <f>'様式 A-1'!$W$7</f>
        <v>0</v>
      </c>
      <c r="V55" s="24"/>
      <c r="W55" s="24"/>
      <c r="X55" s="23"/>
      <c r="Y55" s="24">
        <f>IF(X55="","",DATEDIF(X55,'様式 A-1'!$G$2,"Y"))</f>
      </c>
      <c r="Z55" s="24"/>
      <c r="AA55" s="339"/>
      <c r="AB55" s="163"/>
      <c r="AC55" s="163"/>
      <c r="AD55" s="163"/>
      <c r="AE55" s="163"/>
      <c r="AF55" s="163"/>
      <c r="AG55" s="163"/>
      <c r="AH55" s="163"/>
      <c r="AI55" s="270"/>
      <c r="AJ55" s="24">
        <f t="shared" si="5"/>
        <v>0</v>
      </c>
      <c r="AK55" s="64">
        <f t="shared" si="6"/>
        <v>0</v>
      </c>
      <c r="AL55" s="64">
        <f t="shared" si="10"/>
        <v>0</v>
      </c>
    </row>
    <row r="56" spans="1:38" ht="24" customHeight="1">
      <c r="A56" s="24">
        <f>IF('様式 A-1'!$AL$1="","",'様式 A-1'!$AL$1)</f>
      </c>
      <c r="B56" s="62"/>
      <c r="C56" s="63">
        <f t="shared" si="8"/>
      </c>
      <c r="D56" s="63">
        <f t="shared" si="9"/>
      </c>
      <c r="E56" s="29">
        <f>'様式 A-1'!$D$7</f>
        <v>0</v>
      </c>
      <c r="F56" s="29" t="e">
        <f>'様式 WA-1（集計作業用）'!$D$6</f>
        <v>#N/A</v>
      </c>
      <c r="G56" s="181">
        <f>'様式 A-1'!$AG$7</f>
        <v>0</v>
      </c>
      <c r="H56" s="24"/>
      <c r="I56" s="62" t="s">
        <v>138</v>
      </c>
      <c r="J56" s="41"/>
      <c r="K56" s="42"/>
      <c r="L56" s="41"/>
      <c r="M56" s="42"/>
      <c r="N56" s="24" t="s">
        <v>29</v>
      </c>
      <c r="O56" s="62"/>
      <c r="P56" s="219"/>
      <c r="Q56" s="24"/>
      <c r="R56" s="24"/>
      <c r="S56" s="24"/>
      <c r="T56" s="30"/>
      <c r="U56" s="362">
        <f>'様式 A-1'!$W$7</f>
        <v>0</v>
      </c>
      <c r="V56" s="24"/>
      <c r="W56" s="24"/>
      <c r="X56" s="23"/>
      <c r="Y56" s="24">
        <f>IF(X56="","",DATEDIF(X56,'様式 A-1'!$G$2,"Y"))</f>
      </c>
      <c r="Z56" s="24"/>
      <c r="AA56" s="339"/>
      <c r="AB56" s="163"/>
      <c r="AC56" s="163"/>
      <c r="AD56" s="163"/>
      <c r="AE56" s="163"/>
      <c r="AF56" s="163"/>
      <c r="AG56" s="163"/>
      <c r="AH56" s="163"/>
      <c r="AI56" s="270"/>
      <c r="AJ56" s="24">
        <f t="shared" si="5"/>
        <v>0</v>
      </c>
      <c r="AK56" s="64">
        <f t="shared" si="6"/>
        <v>0</v>
      </c>
      <c r="AL56" s="64">
        <f t="shared" si="10"/>
        <v>0</v>
      </c>
    </row>
    <row r="57" spans="1:38" ht="24" customHeight="1">
      <c r="A57" s="24">
        <f>IF('様式 A-1'!$AL$1="","",'様式 A-1'!$AL$1)</f>
      </c>
      <c r="B57" s="62"/>
      <c r="C57" s="63">
        <f t="shared" si="8"/>
      </c>
      <c r="D57" s="63">
        <f t="shared" si="9"/>
      </c>
      <c r="E57" s="29">
        <f>'様式 A-1'!$D$7</f>
        <v>0</v>
      </c>
      <c r="F57" s="29" t="e">
        <f>'様式 WA-1（集計作業用）'!$D$6</f>
        <v>#N/A</v>
      </c>
      <c r="G57" s="181">
        <f>'様式 A-1'!$AG$7</f>
        <v>0</v>
      </c>
      <c r="H57" s="24"/>
      <c r="I57" s="62" t="s">
        <v>139</v>
      </c>
      <c r="J57" s="41"/>
      <c r="K57" s="42"/>
      <c r="L57" s="41"/>
      <c r="M57" s="42"/>
      <c r="N57" s="24" t="s">
        <v>29</v>
      </c>
      <c r="O57" s="62"/>
      <c r="P57" s="219"/>
      <c r="Q57" s="24"/>
      <c r="R57" s="24"/>
      <c r="S57" s="24"/>
      <c r="T57" s="30"/>
      <c r="U57" s="362">
        <f>'様式 A-1'!$W$7</f>
        <v>0</v>
      </c>
      <c r="V57" s="24"/>
      <c r="W57" s="24"/>
      <c r="X57" s="23"/>
      <c r="Y57" s="24">
        <f>IF(X57="","",DATEDIF(X57,'様式 A-1'!$G$2,"Y"))</f>
      </c>
      <c r="Z57" s="24"/>
      <c r="AA57" s="339"/>
      <c r="AB57" s="163"/>
      <c r="AC57" s="163"/>
      <c r="AD57" s="163"/>
      <c r="AE57" s="163"/>
      <c r="AF57" s="163"/>
      <c r="AG57" s="163"/>
      <c r="AH57" s="163"/>
      <c r="AI57" s="270"/>
      <c r="AJ57" s="24">
        <f t="shared" si="5"/>
        <v>0</v>
      </c>
      <c r="AK57" s="64">
        <f t="shared" si="6"/>
        <v>0</v>
      </c>
      <c r="AL57" s="64">
        <f t="shared" si="10"/>
        <v>0</v>
      </c>
    </row>
    <row r="58" spans="1:38" ht="24" customHeight="1">
      <c r="A58" s="24">
        <f>IF('様式 A-1'!$AL$1="","",'様式 A-1'!$AL$1)</f>
      </c>
      <c r="B58" s="62"/>
      <c r="C58" s="63">
        <f t="shared" si="8"/>
      </c>
      <c r="D58" s="63">
        <f t="shared" si="9"/>
      </c>
      <c r="E58" s="29">
        <f>'様式 A-1'!$D$7</f>
        <v>0</v>
      </c>
      <c r="F58" s="29" t="e">
        <f>'様式 WA-1（集計作業用）'!$D$6</f>
        <v>#N/A</v>
      </c>
      <c r="G58" s="181">
        <f>'様式 A-1'!$AG$7</f>
        <v>0</v>
      </c>
      <c r="H58" s="24"/>
      <c r="I58" s="62" t="s">
        <v>140</v>
      </c>
      <c r="J58" s="41"/>
      <c r="K58" s="42"/>
      <c r="L58" s="41"/>
      <c r="M58" s="42"/>
      <c r="N58" s="24" t="s">
        <v>29</v>
      </c>
      <c r="O58" s="62"/>
      <c r="P58" s="219"/>
      <c r="Q58" s="24"/>
      <c r="R58" s="24"/>
      <c r="S58" s="24"/>
      <c r="T58" s="30"/>
      <c r="U58" s="362">
        <f>'様式 A-1'!$W$7</f>
        <v>0</v>
      </c>
      <c r="V58" s="24"/>
      <c r="W58" s="24"/>
      <c r="X58" s="23"/>
      <c r="Y58" s="24">
        <f>IF(X58="","",DATEDIF(X58,'様式 A-1'!$G$2,"Y"))</f>
      </c>
      <c r="Z58" s="24"/>
      <c r="AA58" s="339"/>
      <c r="AB58" s="163"/>
      <c r="AC58" s="163"/>
      <c r="AD58" s="163"/>
      <c r="AE58" s="163"/>
      <c r="AF58" s="163"/>
      <c r="AG58" s="163"/>
      <c r="AH58" s="163"/>
      <c r="AI58" s="270"/>
      <c r="AJ58" s="24">
        <f t="shared" si="5"/>
        <v>0</v>
      </c>
      <c r="AK58" s="64">
        <f t="shared" si="6"/>
        <v>0</v>
      </c>
      <c r="AL58" s="64">
        <f t="shared" si="10"/>
        <v>0</v>
      </c>
    </row>
    <row r="59" spans="1:38" ht="24" customHeight="1">
      <c r="A59" s="24">
        <f>IF('様式 A-1'!$AL$1="","",'様式 A-1'!$AL$1)</f>
      </c>
      <c r="B59" s="62"/>
      <c r="C59" s="63">
        <f t="shared" si="8"/>
      </c>
      <c r="D59" s="63">
        <f t="shared" si="9"/>
      </c>
      <c r="E59" s="29">
        <f>'様式 A-1'!$D$7</f>
        <v>0</v>
      </c>
      <c r="F59" s="29" t="e">
        <f>'様式 WA-1（集計作業用）'!$D$6</f>
        <v>#N/A</v>
      </c>
      <c r="G59" s="181">
        <f>'様式 A-1'!$AG$7</f>
        <v>0</v>
      </c>
      <c r="H59" s="24"/>
      <c r="I59" s="62" t="s">
        <v>141</v>
      </c>
      <c r="J59" s="41"/>
      <c r="K59" s="42"/>
      <c r="L59" s="41"/>
      <c r="M59" s="42"/>
      <c r="N59" s="24" t="s">
        <v>29</v>
      </c>
      <c r="O59" s="62"/>
      <c r="P59" s="219"/>
      <c r="Q59" s="24"/>
      <c r="R59" s="24"/>
      <c r="S59" s="24"/>
      <c r="T59" s="30"/>
      <c r="U59" s="362">
        <f>'様式 A-1'!$W$7</f>
        <v>0</v>
      </c>
      <c r="V59" s="24"/>
      <c r="W59" s="24"/>
      <c r="X59" s="23"/>
      <c r="Y59" s="24">
        <f>IF(X59="","",DATEDIF(X59,'様式 A-1'!$G$2,"Y"))</f>
      </c>
      <c r="Z59" s="24"/>
      <c r="AA59" s="339"/>
      <c r="AB59" s="163"/>
      <c r="AC59" s="163"/>
      <c r="AD59" s="163"/>
      <c r="AE59" s="163"/>
      <c r="AF59" s="163"/>
      <c r="AG59" s="163"/>
      <c r="AH59" s="163"/>
      <c r="AI59" s="270"/>
      <c r="AJ59" s="24">
        <f t="shared" si="5"/>
        <v>0</v>
      </c>
      <c r="AK59" s="64">
        <f t="shared" si="6"/>
        <v>0</v>
      </c>
      <c r="AL59" s="64">
        <f t="shared" si="10"/>
        <v>0</v>
      </c>
    </row>
    <row r="60" spans="1:38" ht="24" customHeight="1">
      <c r="A60" s="24">
        <f>IF('様式 A-1'!$AL$1="","",'様式 A-1'!$AL$1)</f>
      </c>
      <c r="B60" s="62"/>
      <c r="C60" s="63">
        <f t="shared" si="8"/>
      </c>
      <c r="D60" s="63">
        <f t="shared" si="9"/>
      </c>
      <c r="E60" s="29">
        <f>'様式 A-1'!$D$7</f>
        <v>0</v>
      </c>
      <c r="F60" s="29" t="e">
        <f>'様式 WA-1（集計作業用）'!$D$6</f>
        <v>#N/A</v>
      </c>
      <c r="G60" s="181">
        <f>'様式 A-1'!$AG$7</f>
        <v>0</v>
      </c>
      <c r="H60" s="24"/>
      <c r="I60" s="62" t="s">
        <v>142</v>
      </c>
      <c r="J60" s="41"/>
      <c r="K60" s="42"/>
      <c r="L60" s="41"/>
      <c r="M60" s="42"/>
      <c r="N60" s="24" t="s">
        <v>29</v>
      </c>
      <c r="O60" s="62"/>
      <c r="P60" s="219"/>
      <c r="Q60" s="24"/>
      <c r="R60" s="24"/>
      <c r="S60" s="24"/>
      <c r="T60" s="30"/>
      <c r="U60" s="362">
        <f>'様式 A-1'!$W$7</f>
        <v>0</v>
      </c>
      <c r="V60" s="24"/>
      <c r="W60" s="24"/>
      <c r="X60" s="23"/>
      <c r="Y60" s="24">
        <f>IF(X60="","",DATEDIF(X60,'様式 A-1'!$G$2,"Y"))</f>
      </c>
      <c r="Z60" s="24"/>
      <c r="AA60" s="339"/>
      <c r="AB60" s="163"/>
      <c r="AC60" s="163"/>
      <c r="AD60" s="163"/>
      <c r="AE60" s="163"/>
      <c r="AF60" s="163"/>
      <c r="AG60" s="163"/>
      <c r="AH60" s="163"/>
      <c r="AI60" s="270"/>
      <c r="AJ60" s="24">
        <f t="shared" si="5"/>
        <v>0</v>
      </c>
      <c r="AK60" s="64">
        <f t="shared" si="6"/>
        <v>0</v>
      </c>
      <c r="AL60" s="64">
        <f t="shared" si="10"/>
        <v>0</v>
      </c>
    </row>
    <row r="61" spans="1:38" ht="24" customHeight="1">
      <c r="A61" s="24">
        <f>IF('様式 A-1'!$AL$1="","",'様式 A-1'!$AL$1)</f>
      </c>
      <c r="B61" s="62"/>
      <c r="C61" s="63">
        <f t="shared" si="8"/>
      </c>
      <c r="D61" s="63">
        <f t="shared" si="9"/>
      </c>
      <c r="E61" s="29">
        <f>'様式 A-1'!$D$7</f>
        <v>0</v>
      </c>
      <c r="F61" s="29" t="e">
        <f>'様式 WA-1（集計作業用）'!$D$6</f>
        <v>#N/A</v>
      </c>
      <c r="G61" s="181">
        <f>'様式 A-1'!$AG$7</f>
        <v>0</v>
      </c>
      <c r="H61" s="24"/>
      <c r="I61" s="62" t="s">
        <v>143</v>
      </c>
      <c r="J61" s="41"/>
      <c r="K61" s="42"/>
      <c r="L61" s="41"/>
      <c r="M61" s="42"/>
      <c r="N61" s="24" t="s">
        <v>29</v>
      </c>
      <c r="O61" s="62"/>
      <c r="P61" s="219"/>
      <c r="Q61" s="24"/>
      <c r="R61" s="24"/>
      <c r="S61" s="24"/>
      <c r="T61" s="30"/>
      <c r="U61" s="362">
        <f>'様式 A-1'!$W$7</f>
        <v>0</v>
      </c>
      <c r="V61" s="24"/>
      <c r="W61" s="24"/>
      <c r="X61" s="23"/>
      <c r="Y61" s="24">
        <f>IF(X61="","",DATEDIF(X61,'様式 A-1'!$G$2,"Y"))</f>
      </c>
      <c r="Z61" s="24"/>
      <c r="AA61" s="339"/>
      <c r="AB61" s="163"/>
      <c r="AC61" s="163"/>
      <c r="AD61" s="163"/>
      <c r="AE61" s="163"/>
      <c r="AF61" s="163"/>
      <c r="AG61" s="163"/>
      <c r="AH61" s="163"/>
      <c r="AI61" s="270"/>
      <c r="AJ61" s="24">
        <f t="shared" si="5"/>
        <v>0</v>
      </c>
      <c r="AK61" s="64">
        <f t="shared" si="6"/>
        <v>0</v>
      </c>
      <c r="AL61" s="64">
        <f t="shared" si="10"/>
        <v>0</v>
      </c>
    </row>
    <row r="62" spans="1:38" ht="24" customHeight="1">
      <c r="A62" s="24">
        <f>IF('様式 A-1'!$AL$1="","",'様式 A-1'!$AL$1)</f>
      </c>
      <c r="B62" s="62"/>
      <c r="C62" s="63">
        <f t="shared" si="8"/>
      </c>
      <c r="D62" s="63">
        <f t="shared" si="9"/>
      </c>
      <c r="E62" s="29">
        <f>'様式 A-1'!$D$7</f>
        <v>0</v>
      </c>
      <c r="F62" s="29" t="e">
        <f>'様式 WA-1（集計作業用）'!$D$6</f>
        <v>#N/A</v>
      </c>
      <c r="G62" s="181">
        <f>'様式 A-1'!$AG$7</f>
        <v>0</v>
      </c>
      <c r="H62" s="24"/>
      <c r="I62" s="62" t="s">
        <v>144</v>
      </c>
      <c r="J62" s="41"/>
      <c r="K62" s="42"/>
      <c r="L62" s="41"/>
      <c r="M62" s="42"/>
      <c r="N62" s="24" t="s">
        <v>29</v>
      </c>
      <c r="O62" s="62"/>
      <c r="P62" s="219"/>
      <c r="Q62" s="24"/>
      <c r="R62" s="24"/>
      <c r="S62" s="24"/>
      <c r="T62" s="30"/>
      <c r="U62" s="362">
        <f>'様式 A-1'!$W$7</f>
        <v>0</v>
      </c>
      <c r="V62" s="24"/>
      <c r="W62" s="24"/>
      <c r="X62" s="23"/>
      <c r="Y62" s="24">
        <f>IF(X62="","",DATEDIF(X62,'様式 A-1'!$G$2,"Y"))</f>
      </c>
      <c r="Z62" s="24"/>
      <c r="AA62" s="339"/>
      <c r="AB62" s="163"/>
      <c r="AC62" s="163"/>
      <c r="AD62" s="163"/>
      <c r="AE62" s="163"/>
      <c r="AF62" s="163"/>
      <c r="AG62" s="163"/>
      <c r="AH62" s="163"/>
      <c r="AI62" s="270"/>
      <c r="AJ62" s="24">
        <f t="shared" si="5"/>
        <v>0</v>
      </c>
      <c r="AK62" s="64">
        <f t="shared" si="6"/>
        <v>0</v>
      </c>
      <c r="AL62" s="64">
        <f t="shared" si="10"/>
        <v>0</v>
      </c>
    </row>
    <row r="63" spans="1:38" ht="24" customHeight="1">
      <c r="A63" s="24">
        <f>IF('様式 A-1'!$AL$1="","",'様式 A-1'!$AL$1)</f>
      </c>
      <c r="B63" s="62"/>
      <c r="C63" s="63">
        <f t="shared" si="8"/>
      </c>
      <c r="D63" s="63">
        <f t="shared" si="9"/>
      </c>
      <c r="E63" s="29">
        <f>'様式 A-1'!$D$7</f>
        <v>0</v>
      </c>
      <c r="F63" s="29" t="e">
        <f>'様式 WA-1（集計作業用）'!$D$6</f>
        <v>#N/A</v>
      </c>
      <c r="G63" s="181">
        <f>'様式 A-1'!$AG$7</f>
        <v>0</v>
      </c>
      <c r="H63" s="24"/>
      <c r="I63" s="62" t="s">
        <v>145</v>
      </c>
      <c r="J63" s="41"/>
      <c r="K63" s="42"/>
      <c r="L63" s="41"/>
      <c r="M63" s="42"/>
      <c r="N63" s="24" t="s">
        <v>29</v>
      </c>
      <c r="O63" s="62"/>
      <c r="P63" s="219"/>
      <c r="Q63" s="24"/>
      <c r="R63" s="24"/>
      <c r="S63" s="24"/>
      <c r="T63" s="30"/>
      <c r="U63" s="362">
        <f>'様式 A-1'!$W$7</f>
        <v>0</v>
      </c>
      <c r="V63" s="24"/>
      <c r="W63" s="24"/>
      <c r="X63" s="23"/>
      <c r="Y63" s="24">
        <f>IF(X63="","",DATEDIF(X63,'様式 A-1'!$G$2,"Y"))</f>
      </c>
      <c r="Z63" s="24"/>
      <c r="AA63" s="339"/>
      <c r="AB63" s="163"/>
      <c r="AC63" s="163"/>
      <c r="AD63" s="163"/>
      <c r="AE63" s="163"/>
      <c r="AF63" s="163"/>
      <c r="AG63" s="163"/>
      <c r="AH63" s="163"/>
      <c r="AI63" s="270"/>
      <c r="AJ63" s="24">
        <f t="shared" si="5"/>
        <v>0</v>
      </c>
      <c r="AK63" s="64">
        <f t="shared" si="6"/>
        <v>0</v>
      </c>
      <c r="AL63" s="64">
        <f t="shared" si="10"/>
        <v>0</v>
      </c>
    </row>
    <row r="64" spans="1:38" ht="24" customHeight="1">
      <c r="A64" s="24">
        <f>IF('様式 A-1'!$AL$1="","",'様式 A-1'!$AL$1)</f>
      </c>
      <c r="B64" s="62"/>
      <c r="C64" s="63">
        <f t="shared" si="8"/>
      </c>
      <c r="D64" s="63">
        <f t="shared" si="9"/>
      </c>
      <c r="E64" s="29">
        <f>'様式 A-1'!$D$7</f>
        <v>0</v>
      </c>
      <c r="F64" s="29" t="e">
        <f>'様式 WA-1（集計作業用）'!$D$6</f>
        <v>#N/A</v>
      </c>
      <c r="G64" s="181">
        <f>'様式 A-1'!$AG$7</f>
        <v>0</v>
      </c>
      <c r="H64" s="24"/>
      <c r="I64" s="62" t="s">
        <v>146</v>
      </c>
      <c r="J64" s="41"/>
      <c r="K64" s="42"/>
      <c r="L64" s="41"/>
      <c r="M64" s="42"/>
      <c r="N64" s="24" t="s">
        <v>29</v>
      </c>
      <c r="O64" s="62"/>
      <c r="P64" s="219"/>
      <c r="Q64" s="24"/>
      <c r="R64" s="24"/>
      <c r="S64" s="24"/>
      <c r="T64" s="30"/>
      <c r="U64" s="362">
        <f>'様式 A-1'!$W$7</f>
        <v>0</v>
      </c>
      <c r="V64" s="24"/>
      <c r="W64" s="24"/>
      <c r="X64" s="23"/>
      <c r="Y64" s="24">
        <f>IF(X64="","",DATEDIF(X64,'様式 A-1'!$G$2,"Y"))</f>
      </c>
      <c r="Z64" s="24"/>
      <c r="AA64" s="339"/>
      <c r="AB64" s="163"/>
      <c r="AC64" s="163"/>
      <c r="AD64" s="163"/>
      <c r="AE64" s="163"/>
      <c r="AF64" s="163"/>
      <c r="AG64" s="163"/>
      <c r="AH64" s="163"/>
      <c r="AI64" s="270"/>
      <c r="AJ64" s="24">
        <f t="shared" si="5"/>
        <v>0</v>
      </c>
      <c r="AK64" s="64">
        <f t="shared" si="6"/>
        <v>0</v>
      </c>
      <c r="AL64" s="64">
        <f t="shared" si="10"/>
        <v>0</v>
      </c>
    </row>
    <row r="65" spans="1:38" ht="24" customHeight="1">
      <c r="A65" s="24">
        <f>IF('様式 A-1'!$AL$1="","",'様式 A-1'!$AL$1)</f>
      </c>
      <c r="B65" s="62"/>
      <c r="C65" s="63">
        <f t="shared" si="8"/>
      </c>
      <c r="D65" s="63">
        <f t="shared" si="9"/>
      </c>
      <c r="E65" s="29">
        <f>'様式 A-1'!$D$7</f>
        <v>0</v>
      </c>
      <c r="F65" s="29" t="e">
        <f>'様式 WA-1（集計作業用）'!$D$6</f>
        <v>#N/A</v>
      </c>
      <c r="G65" s="181">
        <f>'様式 A-1'!$AG$7</f>
        <v>0</v>
      </c>
      <c r="H65" s="24"/>
      <c r="I65" s="62" t="s">
        <v>147</v>
      </c>
      <c r="J65" s="41"/>
      <c r="K65" s="42"/>
      <c r="L65" s="41"/>
      <c r="M65" s="42"/>
      <c r="N65" s="24" t="s">
        <v>29</v>
      </c>
      <c r="O65" s="62"/>
      <c r="P65" s="219"/>
      <c r="Q65" s="24"/>
      <c r="R65" s="24"/>
      <c r="S65" s="24"/>
      <c r="T65" s="30"/>
      <c r="U65" s="362">
        <f>'様式 A-1'!$W$7</f>
        <v>0</v>
      </c>
      <c r="V65" s="24"/>
      <c r="W65" s="24"/>
      <c r="X65" s="23"/>
      <c r="Y65" s="24">
        <f>IF(X65="","",DATEDIF(X65,'様式 A-1'!$G$2,"Y"))</f>
      </c>
      <c r="Z65" s="24"/>
      <c r="AA65" s="339"/>
      <c r="AB65" s="163"/>
      <c r="AC65" s="163"/>
      <c r="AD65" s="163"/>
      <c r="AE65" s="163"/>
      <c r="AF65" s="163"/>
      <c r="AG65" s="163"/>
      <c r="AH65" s="163"/>
      <c r="AI65" s="270"/>
      <c r="AJ65" s="24">
        <f t="shared" si="5"/>
        <v>0</v>
      </c>
      <c r="AK65" s="64">
        <f t="shared" si="6"/>
        <v>0</v>
      </c>
      <c r="AL65" s="64">
        <f t="shared" si="10"/>
        <v>0</v>
      </c>
    </row>
    <row r="66" spans="1:38" ht="24" customHeight="1">
      <c r="A66" s="24">
        <f>IF('様式 A-1'!$AL$1="","",'様式 A-1'!$AL$1)</f>
      </c>
      <c r="B66" s="62"/>
      <c r="C66" s="63">
        <f t="shared" si="8"/>
      </c>
      <c r="D66" s="63">
        <f t="shared" si="9"/>
      </c>
      <c r="E66" s="29">
        <f>'様式 A-1'!$D$7</f>
        <v>0</v>
      </c>
      <c r="F66" s="29" t="e">
        <f>'様式 WA-1（集計作業用）'!$D$6</f>
        <v>#N/A</v>
      </c>
      <c r="G66" s="181">
        <f>'様式 A-1'!$AG$7</f>
        <v>0</v>
      </c>
      <c r="H66" s="24"/>
      <c r="I66" s="62" t="s">
        <v>148</v>
      </c>
      <c r="J66" s="41"/>
      <c r="K66" s="42"/>
      <c r="L66" s="41"/>
      <c r="M66" s="42"/>
      <c r="N66" s="24" t="s">
        <v>29</v>
      </c>
      <c r="O66" s="62"/>
      <c r="P66" s="219"/>
      <c r="Q66" s="24"/>
      <c r="R66" s="24"/>
      <c r="S66" s="24"/>
      <c r="T66" s="30"/>
      <c r="U66" s="362">
        <f>'様式 A-1'!$W$7</f>
        <v>0</v>
      </c>
      <c r="V66" s="24"/>
      <c r="W66" s="24"/>
      <c r="X66" s="23"/>
      <c r="Y66" s="24">
        <f>IF(X66="","",DATEDIF(X66,'様式 A-1'!$G$2,"Y"))</f>
      </c>
      <c r="Z66" s="24"/>
      <c r="AA66" s="339"/>
      <c r="AB66" s="163"/>
      <c r="AC66" s="163"/>
      <c r="AD66" s="163"/>
      <c r="AE66" s="163"/>
      <c r="AF66" s="163"/>
      <c r="AG66" s="163"/>
      <c r="AH66" s="163"/>
      <c r="AI66" s="270"/>
      <c r="AJ66" s="24">
        <f t="shared" si="5"/>
        <v>0</v>
      </c>
      <c r="AK66" s="64">
        <f t="shared" si="6"/>
        <v>0</v>
      </c>
      <c r="AL66" s="64">
        <f t="shared" si="10"/>
        <v>0</v>
      </c>
    </row>
    <row r="67" spans="1:38" ht="24" customHeight="1">
      <c r="A67" s="24">
        <f>IF('様式 A-1'!$AL$1="","",'様式 A-1'!$AL$1)</f>
      </c>
      <c r="B67" s="62"/>
      <c r="C67" s="63">
        <f t="shared" si="8"/>
      </c>
      <c r="D67" s="63">
        <f t="shared" si="9"/>
      </c>
      <c r="E67" s="29">
        <f>'様式 A-1'!$D$7</f>
        <v>0</v>
      </c>
      <c r="F67" s="29" t="e">
        <f>'様式 WA-1（集計作業用）'!$D$6</f>
        <v>#N/A</v>
      </c>
      <c r="G67" s="181">
        <f>'様式 A-1'!$AG$7</f>
        <v>0</v>
      </c>
      <c r="H67" s="24"/>
      <c r="I67" s="62" t="s">
        <v>149</v>
      </c>
      <c r="J67" s="41"/>
      <c r="K67" s="42"/>
      <c r="L67" s="41"/>
      <c r="M67" s="42"/>
      <c r="N67" s="24" t="s">
        <v>29</v>
      </c>
      <c r="O67" s="62"/>
      <c r="P67" s="219"/>
      <c r="Q67" s="24"/>
      <c r="R67" s="24"/>
      <c r="S67" s="24"/>
      <c r="T67" s="30"/>
      <c r="U67" s="362">
        <f>'様式 A-1'!$W$7</f>
        <v>0</v>
      </c>
      <c r="V67" s="24"/>
      <c r="W67" s="24"/>
      <c r="X67" s="23"/>
      <c r="Y67" s="24">
        <f>IF(X67="","",DATEDIF(X67,'様式 A-1'!$G$2,"Y"))</f>
      </c>
      <c r="Z67" s="24"/>
      <c r="AA67" s="339"/>
      <c r="AB67" s="163"/>
      <c r="AC67" s="163"/>
      <c r="AD67" s="163"/>
      <c r="AE67" s="163"/>
      <c r="AF67" s="163"/>
      <c r="AG67" s="163"/>
      <c r="AH67" s="163"/>
      <c r="AI67" s="270"/>
      <c r="AJ67" s="24">
        <f t="shared" si="5"/>
        <v>0</v>
      </c>
      <c r="AK67" s="64">
        <f t="shared" si="6"/>
        <v>0</v>
      </c>
      <c r="AL67" s="64">
        <f t="shared" si="10"/>
        <v>0</v>
      </c>
    </row>
    <row r="68" spans="1:38" ht="24" customHeight="1">
      <c r="A68" s="24">
        <f>IF('様式 A-1'!$AL$1="","",'様式 A-1'!$AL$1)</f>
      </c>
      <c r="B68" s="62"/>
      <c r="C68" s="63">
        <f t="shared" si="8"/>
      </c>
      <c r="D68" s="63">
        <f t="shared" si="9"/>
      </c>
      <c r="E68" s="29">
        <f>'様式 A-1'!$D$7</f>
        <v>0</v>
      </c>
      <c r="F68" s="29" t="e">
        <f>'様式 WA-1（集計作業用）'!$D$6</f>
        <v>#N/A</v>
      </c>
      <c r="G68" s="181">
        <f>'様式 A-1'!$AG$7</f>
        <v>0</v>
      </c>
      <c r="H68" s="24"/>
      <c r="I68" s="62" t="s">
        <v>150</v>
      </c>
      <c r="J68" s="41"/>
      <c r="K68" s="42"/>
      <c r="L68" s="41"/>
      <c r="M68" s="42"/>
      <c r="N68" s="24" t="s">
        <v>29</v>
      </c>
      <c r="O68" s="62"/>
      <c r="P68" s="219"/>
      <c r="Q68" s="24"/>
      <c r="R68" s="24"/>
      <c r="S68" s="24"/>
      <c r="T68" s="30"/>
      <c r="U68" s="362">
        <f>'様式 A-1'!$W$7</f>
        <v>0</v>
      </c>
      <c r="V68" s="24"/>
      <c r="W68" s="24"/>
      <c r="X68" s="23"/>
      <c r="Y68" s="24">
        <f>IF(X68="","",DATEDIF(X68,'様式 A-1'!$G$2,"Y"))</f>
      </c>
      <c r="Z68" s="24"/>
      <c r="AA68" s="339"/>
      <c r="AB68" s="163"/>
      <c r="AC68" s="163"/>
      <c r="AD68" s="163"/>
      <c r="AE68" s="163"/>
      <c r="AF68" s="163"/>
      <c r="AG68" s="163"/>
      <c r="AH68" s="163"/>
      <c r="AI68" s="270"/>
      <c r="AJ68" s="24">
        <f t="shared" si="5"/>
        <v>0</v>
      </c>
      <c r="AK68" s="64">
        <f t="shared" si="6"/>
        <v>0</v>
      </c>
      <c r="AL68" s="64">
        <f t="shared" si="10"/>
        <v>0</v>
      </c>
    </row>
    <row r="69" spans="1:38" ht="24" customHeight="1">
      <c r="A69" s="24">
        <f>IF('様式 A-1'!$AL$1="","",'様式 A-1'!$AL$1)</f>
      </c>
      <c r="B69" s="62"/>
      <c r="C69" s="63">
        <f t="shared" si="8"/>
      </c>
      <c r="D69" s="63">
        <f t="shared" si="9"/>
      </c>
      <c r="E69" s="29">
        <f>'様式 A-1'!$D$7</f>
        <v>0</v>
      </c>
      <c r="F69" s="29" t="e">
        <f>'様式 WA-1（集計作業用）'!$D$6</f>
        <v>#N/A</v>
      </c>
      <c r="G69" s="181">
        <f>'様式 A-1'!$AG$7</f>
        <v>0</v>
      </c>
      <c r="H69" s="24"/>
      <c r="I69" s="62" t="s">
        <v>151</v>
      </c>
      <c r="J69" s="41"/>
      <c r="K69" s="42"/>
      <c r="L69" s="41"/>
      <c r="M69" s="42"/>
      <c r="N69" s="24" t="s">
        <v>29</v>
      </c>
      <c r="O69" s="62"/>
      <c r="P69" s="219"/>
      <c r="Q69" s="24"/>
      <c r="R69" s="24"/>
      <c r="S69" s="24"/>
      <c r="T69" s="30"/>
      <c r="U69" s="362">
        <f>'様式 A-1'!$W$7</f>
        <v>0</v>
      </c>
      <c r="V69" s="24"/>
      <c r="W69" s="24"/>
      <c r="X69" s="23"/>
      <c r="Y69" s="24">
        <f>IF(X69="","",DATEDIF(X69,'様式 A-1'!$G$2,"Y"))</f>
      </c>
      <c r="Z69" s="24"/>
      <c r="AA69" s="339"/>
      <c r="AB69" s="163"/>
      <c r="AC69" s="163"/>
      <c r="AD69" s="163"/>
      <c r="AE69" s="163"/>
      <c r="AF69" s="163"/>
      <c r="AG69" s="163"/>
      <c r="AH69" s="163"/>
      <c r="AI69" s="270"/>
      <c r="AJ69" s="24">
        <f t="shared" si="5"/>
        <v>0</v>
      </c>
      <c r="AK69" s="64">
        <f t="shared" si="6"/>
        <v>0</v>
      </c>
      <c r="AL69" s="64">
        <f t="shared" si="10"/>
        <v>0</v>
      </c>
    </row>
    <row r="70" spans="1:38" ht="24" customHeight="1">
      <c r="A70" s="24">
        <f>IF('様式 A-1'!$AL$1="","",'様式 A-1'!$AL$1)</f>
      </c>
      <c r="B70" s="62"/>
      <c r="C70" s="63">
        <f t="shared" si="8"/>
      </c>
      <c r="D70" s="63">
        <f t="shared" si="9"/>
      </c>
      <c r="E70" s="29">
        <f>'様式 A-1'!$D$7</f>
        <v>0</v>
      </c>
      <c r="F70" s="29" t="e">
        <f>'様式 WA-1（集計作業用）'!$D$6</f>
        <v>#N/A</v>
      </c>
      <c r="G70" s="181">
        <f>'様式 A-1'!$AG$7</f>
        <v>0</v>
      </c>
      <c r="H70" s="24"/>
      <c r="I70" s="62" t="s">
        <v>152</v>
      </c>
      <c r="J70" s="41"/>
      <c r="K70" s="42"/>
      <c r="L70" s="41"/>
      <c r="M70" s="42"/>
      <c r="N70" s="24" t="s">
        <v>29</v>
      </c>
      <c r="O70" s="62"/>
      <c r="P70" s="219"/>
      <c r="Q70" s="24"/>
      <c r="R70" s="24"/>
      <c r="S70" s="24"/>
      <c r="T70" s="30"/>
      <c r="U70" s="362">
        <f>'様式 A-1'!$W$7</f>
        <v>0</v>
      </c>
      <c r="V70" s="24"/>
      <c r="W70" s="24"/>
      <c r="X70" s="23"/>
      <c r="Y70" s="24">
        <f>IF(X70="","",DATEDIF(X70,'様式 A-1'!$G$2,"Y"))</f>
      </c>
      <c r="Z70" s="24"/>
      <c r="AA70" s="339"/>
      <c r="AB70" s="163"/>
      <c r="AC70" s="163"/>
      <c r="AD70" s="163"/>
      <c r="AE70" s="163"/>
      <c r="AF70" s="163"/>
      <c r="AG70" s="163"/>
      <c r="AH70" s="163"/>
      <c r="AI70" s="270"/>
      <c r="AJ70" s="24">
        <f t="shared" si="5"/>
        <v>0</v>
      </c>
      <c r="AK70" s="64">
        <f t="shared" si="6"/>
        <v>0</v>
      </c>
      <c r="AL70" s="64">
        <f t="shared" si="10"/>
        <v>0</v>
      </c>
    </row>
    <row r="71" spans="1:38" ht="24" customHeight="1">
      <c r="A71" s="24">
        <f>IF('様式 A-1'!$AL$1="","",'様式 A-1'!$AL$1)</f>
      </c>
      <c r="B71" s="62"/>
      <c r="C71" s="63">
        <f t="shared" si="8"/>
      </c>
      <c r="D71" s="63">
        <f t="shared" si="9"/>
      </c>
      <c r="E71" s="29">
        <f>'様式 A-1'!$D$7</f>
        <v>0</v>
      </c>
      <c r="F71" s="29" t="e">
        <f>'様式 WA-1（集計作業用）'!$D$6</f>
        <v>#N/A</v>
      </c>
      <c r="G71" s="181">
        <f>'様式 A-1'!$AG$7</f>
        <v>0</v>
      </c>
      <c r="H71" s="24"/>
      <c r="I71" s="62" t="s">
        <v>153</v>
      </c>
      <c r="J71" s="41"/>
      <c r="K71" s="42"/>
      <c r="L71" s="41"/>
      <c r="M71" s="42"/>
      <c r="N71" s="24" t="s">
        <v>29</v>
      </c>
      <c r="O71" s="62"/>
      <c r="P71" s="219"/>
      <c r="Q71" s="24"/>
      <c r="R71" s="24"/>
      <c r="S71" s="24"/>
      <c r="T71" s="30"/>
      <c r="U71" s="362">
        <f>'様式 A-1'!$W$7</f>
        <v>0</v>
      </c>
      <c r="V71" s="24"/>
      <c r="W71" s="24"/>
      <c r="X71" s="23"/>
      <c r="Y71" s="24">
        <f>IF(X71="","",DATEDIF(X71,'様式 A-1'!$G$2,"Y"))</f>
      </c>
      <c r="Z71" s="24"/>
      <c r="AA71" s="339"/>
      <c r="AB71" s="163"/>
      <c r="AC71" s="163"/>
      <c r="AD71" s="163"/>
      <c r="AE71" s="163"/>
      <c r="AF71" s="163"/>
      <c r="AG71" s="163"/>
      <c r="AH71" s="163"/>
      <c r="AI71" s="270"/>
      <c r="AJ71" s="24">
        <f t="shared" si="5"/>
        <v>0</v>
      </c>
      <c r="AK71" s="64">
        <f t="shared" si="6"/>
        <v>0</v>
      </c>
      <c r="AL71" s="64">
        <f t="shared" si="10"/>
        <v>0</v>
      </c>
    </row>
    <row r="72" spans="1:38" ht="24" customHeight="1">
      <c r="A72" s="24">
        <f>IF('様式 A-1'!$AL$1="","",'様式 A-1'!$AL$1)</f>
      </c>
      <c r="B72" s="62"/>
      <c r="C72" s="63">
        <f t="shared" si="8"/>
      </c>
      <c r="D72" s="63">
        <f t="shared" si="9"/>
      </c>
      <c r="E72" s="29">
        <f>'様式 A-1'!$D$7</f>
        <v>0</v>
      </c>
      <c r="F72" s="29" t="e">
        <f>'様式 WA-1（集計作業用）'!$D$6</f>
        <v>#N/A</v>
      </c>
      <c r="G72" s="181">
        <f>'様式 A-1'!$AG$7</f>
        <v>0</v>
      </c>
      <c r="H72" s="24"/>
      <c r="I72" s="62" t="s">
        <v>154</v>
      </c>
      <c r="J72" s="41"/>
      <c r="K72" s="42"/>
      <c r="L72" s="41"/>
      <c r="M72" s="42"/>
      <c r="N72" s="24" t="s">
        <v>29</v>
      </c>
      <c r="O72" s="62"/>
      <c r="P72" s="219"/>
      <c r="Q72" s="24"/>
      <c r="R72" s="24"/>
      <c r="S72" s="24"/>
      <c r="T72" s="30"/>
      <c r="U72" s="362">
        <f>'様式 A-1'!$W$7</f>
        <v>0</v>
      </c>
      <c r="V72" s="24"/>
      <c r="W72" s="24"/>
      <c r="X72" s="23"/>
      <c r="Y72" s="24">
        <f>IF(X72="","",DATEDIF(X72,'様式 A-1'!$G$2,"Y"))</f>
      </c>
      <c r="Z72" s="24"/>
      <c r="AA72" s="339"/>
      <c r="AB72" s="163"/>
      <c r="AC72" s="163"/>
      <c r="AD72" s="163"/>
      <c r="AE72" s="163"/>
      <c r="AF72" s="163"/>
      <c r="AG72" s="163"/>
      <c r="AH72" s="163"/>
      <c r="AI72" s="270"/>
      <c r="AJ72" s="24">
        <f t="shared" si="5"/>
        <v>0</v>
      </c>
      <c r="AK72" s="64">
        <f t="shared" si="6"/>
        <v>0</v>
      </c>
      <c r="AL72" s="64">
        <f t="shared" si="10"/>
        <v>0</v>
      </c>
    </row>
    <row r="73" spans="1:38" ht="24" customHeight="1">
      <c r="A73" s="24">
        <f>IF('様式 A-1'!$AL$1="","",'様式 A-1'!$AL$1)</f>
      </c>
      <c r="B73" s="62"/>
      <c r="C73" s="63">
        <f t="shared" si="8"/>
      </c>
      <c r="D73" s="63">
        <f t="shared" si="9"/>
      </c>
      <c r="E73" s="29">
        <f>'様式 A-1'!$D$7</f>
        <v>0</v>
      </c>
      <c r="F73" s="29" t="e">
        <f>'様式 WA-1（集計作業用）'!$D$6</f>
        <v>#N/A</v>
      </c>
      <c r="G73" s="181">
        <f>'様式 A-1'!$AG$7</f>
        <v>0</v>
      </c>
      <c r="H73" s="24"/>
      <c r="I73" s="62" t="s">
        <v>155</v>
      </c>
      <c r="J73" s="41"/>
      <c r="K73" s="42"/>
      <c r="L73" s="41"/>
      <c r="M73" s="42"/>
      <c r="N73" s="24" t="s">
        <v>29</v>
      </c>
      <c r="O73" s="62"/>
      <c r="P73" s="219"/>
      <c r="Q73" s="24"/>
      <c r="R73" s="24"/>
      <c r="S73" s="24"/>
      <c r="T73" s="30"/>
      <c r="U73" s="362">
        <f>'様式 A-1'!$W$7</f>
        <v>0</v>
      </c>
      <c r="V73" s="24"/>
      <c r="W73" s="24"/>
      <c r="X73" s="23"/>
      <c r="Y73" s="24">
        <f>IF(X73="","",DATEDIF(X73,'様式 A-1'!$G$2,"Y"))</f>
      </c>
      <c r="Z73" s="24"/>
      <c r="AA73" s="339"/>
      <c r="AB73" s="163"/>
      <c r="AC73" s="163"/>
      <c r="AD73" s="163"/>
      <c r="AE73" s="163"/>
      <c r="AF73" s="163"/>
      <c r="AG73" s="163"/>
      <c r="AH73" s="163"/>
      <c r="AI73" s="270"/>
      <c r="AJ73" s="24">
        <f t="shared" si="5"/>
        <v>0</v>
      </c>
      <c r="AK73" s="64">
        <f t="shared" si="6"/>
        <v>0</v>
      </c>
      <c r="AL73" s="64">
        <f t="shared" si="10"/>
        <v>0</v>
      </c>
    </row>
    <row r="74" spans="1:38" ht="24" customHeight="1">
      <c r="A74" s="24">
        <f>IF('様式 A-1'!$AL$1="","",'様式 A-1'!$AL$1)</f>
      </c>
      <c r="B74" s="62"/>
      <c r="C74" s="63">
        <f t="shared" si="8"/>
      </c>
      <c r="D74" s="63">
        <f t="shared" si="9"/>
      </c>
      <c r="E74" s="29">
        <f>'様式 A-1'!$D$7</f>
        <v>0</v>
      </c>
      <c r="F74" s="29" t="e">
        <f>'様式 WA-1（集計作業用）'!$D$6</f>
        <v>#N/A</v>
      </c>
      <c r="G74" s="181">
        <f>'様式 A-1'!$AG$7</f>
        <v>0</v>
      </c>
      <c r="H74" s="24"/>
      <c r="I74" s="62" t="s">
        <v>156</v>
      </c>
      <c r="J74" s="41"/>
      <c r="K74" s="42"/>
      <c r="L74" s="41"/>
      <c r="M74" s="42"/>
      <c r="N74" s="24" t="s">
        <v>29</v>
      </c>
      <c r="O74" s="62"/>
      <c r="P74" s="219"/>
      <c r="Q74" s="24"/>
      <c r="R74" s="24"/>
      <c r="S74" s="24"/>
      <c r="T74" s="30"/>
      <c r="U74" s="362">
        <f>'様式 A-1'!$W$7</f>
        <v>0</v>
      </c>
      <c r="V74" s="24"/>
      <c r="W74" s="24"/>
      <c r="X74" s="23"/>
      <c r="Y74" s="24">
        <f>IF(X74="","",DATEDIF(X74,'様式 A-1'!$G$2,"Y"))</f>
      </c>
      <c r="Z74" s="24"/>
      <c r="AA74" s="339"/>
      <c r="AB74" s="163"/>
      <c r="AC74" s="163"/>
      <c r="AD74" s="163"/>
      <c r="AE74" s="163"/>
      <c r="AF74" s="163"/>
      <c r="AG74" s="163"/>
      <c r="AH74" s="163"/>
      <c r="AI74" s="270"/>
      <c r="AJ74" s="24">
        <f aca="true" t="shared" si="11" ref="AJ74:AJ105">COUNT(AB74:AH74)</f>
        <v>0</v>
      </c>
      <c r="AK74" s="64">
        <f t="shared" si="6"/>
        <v>0</v>
      </c>
      <c r="AL74" s="64">
        <f t="shared" si="10"/>
        <v>0</v>
      </c>
    </row>
    <row r="75" spans="1:38" ht="24" customHeight="1">
      <c r="A75" s="24">
        <f>IF('様式 A-1'!$AL$1="","",'様式 A-1'!$AL$1)</f>
      </c>
      <c r="B75" s="62"/>
      <c r="C75" s="63">
        <f t="shared" si="8"/>
      </c>
      <c r="D75" s="63">
        <f t="shared" si="9"/>
      </c>
      <c r="E75" s="29">
        <f>'様式 A-1'!$D$7</f>
        <v>0</v>
      </c>
      <c r="F75" s="29" t="e">
        <f>'様式 WA-1（集計作業用）'!$D$6</f>
        <v>#N/A</v>
      </c>
      <c r="G75" s="181">
        <f>'様式 A-1'!$AG$7</f>
        <v>0</v>
      </c>
      <c r="H75" s="24"/>
      <c r="I75" s="62" t="s">
        <v>157</v>
      </c>
      <c r="J75" s="41"/>
      <c r="K75" s="42"/>
      <c r="L75" s="41"/>
      <c r="M75" s="42"/>
      <c r="N75" s="24" t="s">
        <v>29</v>
      </c>
      <c r="O75" s="62"/>
      <c r="P75" s="219"/>
      <c r="Q75" s="24"/>
      <c r="R75" s="24"/>
      <c r="S75" s="24"/>
      <c r="T75" s="30"/>
      <c r="U75" s="362">
        <f>'様式 A-1'!$W$7</f>
        <v>0</v>
      </c>
      <c r="V75" s="24"/>
      <c r="W75" s="24"/>
      <c r="X75" s="23"/>
      <c r="Y75" s="24">
        <f>IF(X75="","",DATEDIF(X75,'様式 A-1'!$G$2,"Y"))</f>
      </c>
      <c r="Z75" s="24"/>
      <c r="AA75" s="339"/>
      <c r="AB75" s="163"/>
      <c r="AC75" s="163"/>
      <c r="AD75" s="163"/>
      <c r="AE75" s="163"/>
      <c r="AF75" s="163"/>
      <c r="AG75" s="163"/>
      <c r="AH75" s="163"/>
      <c r="AI75" s="270"/>
      <c r="AJ75" s="24">
        <f t="shared" si="11"/>
        <v>0</v>
      </c>
      <c r="AK75" s="64">
        <f t="shared" si="6"/>
        <v>0</v>
      </c>
      <c r="AL75" s="64">
        <f t="shared" si="10"/>
        <v>0</v>
      </c>
    </row>
    <row r="76" spans="1:38" ht="24" customHeight="1">
      <c r="A76" s="24">
        <f>IF('様式 A-1'!$AL$1="","",'様式 A-1'!$AL$1)</f>
      </c>
      <c r="B76" s="62"/>
      <c r="C76" s="63">
        <f t="shared" si="8"/>
      </c>
      <c r="D76" s="63">
        <f t="shared" si="9"/>
      </c>
      <c r="E76" s="29">
        <f>'様式 A-1'!$D$7</f>
        <v>0</v>
      </c>
      <c r="F76" s="29" t="e">
        <f>'様式 WA-1（集計作業用）'!$D$6</f>
        <v>#N/A</v>
      </c>
      <c r="G76" s="181">
        <f>'様式 A-1'!$AG$7</f>
        <v>0</v>
      </c>
      <c r="H76" s="24"/>
      <c r="I76" s="62" t="s">
        <v>158</v>
      </c>
      <c r="J76" s="41"/>
      <c r="K76" s="42"/>
      <c r="L76" s="41"/>
      <c r="M76" s="42"/>
      <c r="N76" s="24" t="s">
        <v>29</v>
      </c>
      <c r="O76" s="62"/>
      <c r="P76" s="219"/>
      <c r="Q76" s="24"/>
      <c r="R76" s="24"/>
      <c r="S76" s="24"/>
      <c r="T76" s="30"/>
      <c r="U76" s="362">
        <f>'様式 A-1'!$W$7</f>
        <v>0</v>
      </c>
      <c r="V76" s="24"/>
      <c r="W76" s="24"/>
      <c r="X76" s="23"/>
      <c r="Y76" s="24">
        <f>IF(X76="","",DATEDIF(X76,'様式 A-1'!$G$2,"Y"))</f>
      </c>
      <c r="Z76" s="24"/>
      <c r="AA76" s="339"/>
      <c r="AB76" s="163"/>
      <c r="AC76" s="163"/>
      <c r="AD76" s="163"/>
      <c r="AE76" s="163"/>
      <c r="AF76" s="163"/>
      <c r="AG76" s="163"/>
      <c r="AH76" s="163"/>
      <c r="AI76" s="270"/>
      <c r="AJ76" s="24">
        <f t="shared" si="11"/>
        <v>0</v>
      </c>
      <c r="AK76" s="64">
        <f t="shared" si="6"/>
        <v>0</v>
      </c>
      <c r="AL76" s="64">
        <f t="shared" si="10"/>
        <v>0</v>
      </c>
    </row>
    <row r="77" spans="1:38" ht="24" customHeight="1">
      <c r="A77" s="24">
        <f>IF('様式 A-1'!$AL$1="","",'様式 A-1'!$AL$1)</f>
      </c>
      <c r="B77" s="62"/>
      <c r="C77" s="63">
        <f t="shared" si="8"/>
      </c>
      <c r="D77" s="63">
        <f t="shared" si="9"/>
      </c>
      <c r="E77" s="29">
        <f>'様式 A-1'!$D$7</f>
        <v>0</v>
      </c>
      <c r="F77" s="29" t="e">
        <f>'様式 WA-1（集計作業用）'!$D$6</f>
        <v>#N/A</v>
      </c>
      <c r="G77" s="181">
        <f>'様式 A-1'!$AG$7</f>
        <v>0</v>
      </c>
      <c r="H77" s="24"/>
      <c r="I77" s="62" t="s">
        <v>159</v>
      </c>
      <c r="J77" s="41"/>
      <c r="K77" s="42"/>
      <c r="L77" s="41"/>
      <c r="M77" s="42"/>
      <c r="N77" s="24" t="s">
        <v>29</v>
      </c>
      <c r="O77" s="62"/>
      <c r="P77" s="219"/>
      <c r="Q77" s="24"/>
      <c r="R77" s="24"/>
      <c r="S77" s="24"/>
      <c r="T77" s="30"/>
      <c r="U77" s="362">
        <f>'様式 A-1'!$W$7</f>
        <v>0</v>
      </c>
      <c r="V77" s="24"/>
      <c r="W77" s="24"/>
      <c r="X77" s="23"/>
      <c r="Y77" s="24">
        <f>IF(X77="","",DATEDIF(X77,'様式 A-1'!$G$2,"Y"))</f>
      </c>
      <c r="Z77" s="24"/>
      <c r="AA77" s="339"/>
      <c r="AB77" s="163"/>
      <c r="AC77" s="163"/>
      <c r="AD77" s="163"/>
      <c r="AE77" s="163"/>
      <c r="AF77" s="163"/>
      <c r="AG77" s="163"/>
      <c r="AH77" s="163"/>
      <c r="AI77" s="270"/>
      <c r="AJ77" s="24">
        <f t="shared" si="11"/>
        <v>0</v>
      </c>
      <c r="AK77" s="64">
        <f t="shared" si="6"/>
        <v>0</v>
      </c>
      <c r="AL77" s="64">
        <f t="shared" si="10"/>
        <v>0</v>
      </c>
    </row>
    <row r="78" spans="1:38" ht="24" customHeight="1">
      <c r="A78" s="24">
        <f>IF('様式 A-1'!$AL$1="","",'様式 A-1'!$AL$1)</f>
      </c>
      <c r="B78" s="62"/>
      <c r="C78" s="63">
        <f t="shared" si="8"/>
      </c>
      <c r="D78" s="63">
        <f t="shared" si="9"/>
      </c>
      <c r="E78" s="29">
        <f>'様式 A-1'!$D$7</f>
        <v>0</v>
      </c>
      <c r="F78" s="29" t="e">
        <f>'様式 WA-1（集計作業用）'!$D$6</f>
        <v>#N/A</v>
      </c>
      <c r="G78" s="181">
        <f>'様式 A-1'!$AG$7</f>
        <v>0</v>
      </c>
      <c r="H78" s="24"/>
      <c r="I78" s="62" t="s">
        <v>160</v>
      </c>
      <c r="J78" s="41"/>
      <c r="K78" s="42"/>
      <c r="L78" s="41"/>
      <c r="M78" s="42"/>
      <c r="N78" s="24" t="s">
        <v>29</v>
      </c>
      <c r="O78" s="62"/>
      <c r="P78" s="219"/>
      <c r="Q78" s="24"/>
      <c r="R78" s="24"/>
      <c r="S78" s="24"/>
      <c r="T78" s="30"/>
      <c r="U78" s="362">
        <f>'様式 A-1'!$W$7</f>
        <v>0</v>
      </c>
      <c r="V78" s="24"/>
      <c r="W78" s="24"/>
      <c r="X78" s="23"/>
      <c r="Y78" s="24">
        <f>IF(X78="","",DATEDIF(X78,'様式 A-1'!$G$2,"Y"))</f>
      </c>
      <c r="Z78" s="24"/>
      <c r="AA78" s="339"/>
      <c r="AB78" s="163"/>
      <c r="AC78" s="163"/>
      <c r="AD78" s="163"/>
      <c r="AE78" s="163"/>
      <c r="AF78" s="163"/>
      <c r="AG78" s="163"/>
      <c r="AH78" s="163"/>
      <c r="AI78" s="270"/>
      <c r="AJ78" s="24">
        <f t="shared" si="11"/>
        <v>0</v>
      </c>
      <c r="AK78" s="64">
        <f t="shared" si="6"/>
        <v>0</v>
      </c>
      <c r="AL78" s="64">
        <f t="shared" si="10"/>
        <v>0</v>
      </c>
    </row>
    <row r="79" spans="1:38" ht="24" customHeight="1">
      <c r="A79" s="24">
        <f>IF('様式 A-1'!$AL$1="","",'様式 A-1'!$AL$1)</f>
      </c>
      <c r="B79" s="62"/>
      <c r="C79" s="63">
        <f t="shared" si="8"/>
      </c>
      <c r="D79" s="63">
        <f t="shared" si="9"/>
      </c>
      <c r="E79" s="29">
        <f>'様式 A-1'!$D$7</f>
        <v>0</v>
      </c>
      <c r="F79" s="29" t="e">
        <f>'様式 WA-1（集計作業用）'!$D$6</f>
        <v>#N/A</v>
      </c>
      <c r="G79" s="181">
        <f>'様式 A-1'!$AG$7</f>
        <v>0</v>
      </c>
      <c r="H79" s="24"/>
      <c r="I79" s="62" t="s">
        <v>161</v>
      </c>
      <c r="J79" s="41"/>
      <c r="K79" s="42"/>
      <c r="L79" s="41"/>
      <c r="M79" s="42"/>
      <c r="N79" s="24" t="s">
        <v>29</v>
      </c>
      <c r="O79" s="62"/>
      <c r="P79" s="219"/>
      <c r="Q79" s="24"/>
      <c r="R79" s="24"/>
      <c r="S79" s="24"/>
      <c r="T79" s="30"/>
      <c r="U79" s="362">
        <f>'様式 A-1'!$W$7</f>
        <v>0</v>
      </c>
      <c r="V79" s="24"/>
      <c r="W79" s="24"/>
      <c r="X79" s="23"/>
      <c r="Y79" s="24">
        <f>IF(X79="","",DATEDIF(X79,'様式 A-1'!$G$2,"Y"))</f>
      </c>
      <c r="Z79" s="24"/>
      <c r="AA79" s="339"/>
      <c r="AB79" s="163"/>
      <c r="AC79" s="163"/>
      <c r="AD79" s="163"/>
      <c r="AE79" s="163"/>
      <c r="AF79" s="163"/>
      <c r="AG79" s="163"/>
      <c r="AH79" s="163"/>
      <c r="AI79" s="270"/>
      <c r="AJ79" s="24">
        <f t="shared" si="11"/>
        <v>0</v>
      </c>
      <c r="AK79" s="64">
        <f t="shared" si="6"/>
        <v>0</v>
      </c>
      <c r="AL79" s="64">
        <f t="shared" si="10"/>
        <v>0</v>
      </c>
    </row>
    <row r="80" spans="1:38" ht="24" customHeight="1">
      <c r="A80" s="24">
        <f>IF('様式 A-1'!$AL$1="","",'様式 A-1'!$AL$1)</f>
      </c>
      <c r="B80" s="62"/>
      <c r="C80" s="63">
        <f t="shared" si="8"/>
      </c>
      <c r="D80" s="63">
        <f t="shared" si="9"/>
      </c>
      <c r="E80" s="29">
        <f>'様式 A-1'!$D$7</f>
        <v>0</v>
      </c>
      <c r="F80" s="29" t="e">
        <f>'様式 WA-1（集計作業用）'!$D$6</f>
        <v>#N/A</v>
      </c>
      <c r="G80" s="181">
        <f>'様式 A-1'!$AG$7</f>
        <v>0</v>
      </c>
      <c r="H80" s="24"/>
      <c r="I80" s="62" t="s">
        <v>162</v>
      </c>
      <c r="J80" s="41"/>
      <c r="K80" s="42"/>
      <c r="L80" s="41"/>
      <c r="M80" s="42"/>
      <c r="N80" s="24" t="s">
        <v>29</v>
      </c>
      <c r="O80" s="62"/>
      <c r="P80" s="219"/>
      <c r="Q80" s="24"/>
      <c r="R80" s="24"/>
      <c r="S80" s="24"/>
      <c r="T80" s="30"/>
      <c r="U80" s="362">
        <f>'様式 A-1'!$W$7</f>
        <v>0</v>
      </c>
      <c r="V80" s="24"/>
      <c r="W80" s="24"/>
      <c r="X80" s="23"/>
      <c r="Y80" s="24">
        <f>IF(X80="","",DATEDIF(X80,'様式 A-1'!$G$2,"Y"))</f>
      </c>
      <c r="Z80" s="24"/>
      <c r="AA80" s="339"/>
      <c r="AB80" s="163"/>
      <c r="AC80" s="163"/>
      <c r="AD80" s="163"/>
      <c r="AE80" s="163"/>
      <c r="AF80" s="163"/>
      <c r="AG80" s="163"/>
      <c r="AH80" s="163"/>
      <c r="AI80" s="270"/>
      <c r="AJ80" s="24">
        <f t="shared" si="11"/>
        <v>0</v>
      </c>
      <c r="AK80" s="64">
        <f t="shared" si="6"/>
        <v>0</v>
      </c>
      <c r="AL80" s="64">
        <f t="shared" si="10"/>
        <v>0</v>
      </c>
    </row>
    <row r="81" spans="1:38" ht="24" customHeight="1">
      <c r="A81" s="24">
        <f>IF('様式 A-1'!$AL$1="","",'様式 A-1'!$AL$1)</f>
      </c>
      <c r="B81" s="62"/>
      <c r="C81" s="63">
        <f t="shared" si="8"/>
      </c>
      <c r="D81" s="63">
        <f t="shared" si="9"/>
      </c>
      <c r="E81" s="29">
        <f>'様式 A-1'!$D$7</f>
        <v>0</v>
      </c>
      <c r="F81" s="29" t="e">
        <f>'様式 WA-1（集計作業用）'!$D$6</f>
        <v>#N/A</v>
      </c>
      <c r="G81" s="181">
        <f>'様式 A-1'!$AG$7</f>
        <v>0</v>
      </c>
      <c r="H81" s="24"/>
      <c r="I81" s="62" t="s">
        <v>163</v>
      </c>
      <c r="J81" s="41"/>
      <c r="K81" s="42"/>
      <c r="L81" s="41"/>
      <c r="M81" s="42"/>
      <c r="N81" s="24" t="s">
        <v>29</v>
      </c>
      <c r="O81" s="62"/>
      <c r="P81" s="219"/>
      <c r="Q81" s="24"/>
      <c r="R81" s="24"/>
      <c r="S81" s="24"/>
      <c r="T81" s="30"/>
      <c r="U81" s="362">
        <f>'様式 A-1'!$W$7</f>
        <v>0</v>
      </c>
      <c r="V81" s="24"/>
      <c r="W81" s="24"/>
      <c r="X81" s="23"/>
      <c r="Y81" s="24">
        <f>IF(X81="","",DATEDIF(X81,'様式 A-1'!$G$2,"Y"))</f>
      </c>
      <c r="Z81" s="24"/>
      <c r="AA81" s="339"/>
      <c r="AB81" s="163"/>
      <c r="AC81" s="163"/>
      <c r="AD81" s="163"/>
      <c r="AE81" s="163"/>
      <c r="AF81" s="163"/>
      <c r="AG81" s="163"/>
      <c r="AH81" s="163"/>
      <c r="AI81" s="270"/>
      <c r="AJ81" s="24">
        <f t="shared" si="11"/>
        <v>0</v>
      </c>
      <c r="AK81" s="64">
        <f t="shared" si="6"/>
        <v>0</v>
      </c>
      <c r="AL81" s="64">
        <f t="shared" si="10"/>
        <v>0</v>
      </c>
    </row>
    <row r="82" spans="1:38" ht="24" customHeight="1">
      <c r="A82" s="24">
        <f>IF('様式 A-1'!$AL$1="","",'様式 A-1'!$AL$1)</f>
      </c>
      <c r="B82" s="62"/>
      <c r="C82" s="63">
        <f t="shared" si="8"/>
      </c>
      <c r="D82" s="63">
        <f t="shared" si="9"/>
      </c>
      <c r="E82" s="29">
        <f>'様式 A-1'!$D$7</f>
        <v>0</v>
      </c>
      <c r="F82" s="29" t="e">
        <f>'様式 WA-1（集計作業用）'!$D$6</f>
        <v>#N/A</v>
      </c>
      <c r="G82" s="181">
        <f>'様式 A-1'!$AG$7</f>
        <v>0</v>
      </c>
      <c r="H82" s="24"/>
      <c r="I82" s="62" t="s">
        <v>164</v>
      </c>
      <c r="J82" s="41"/>
      <c r="K82" s="42"/>
      <c r="L82" s="41"/>
      <c r="M82" s="42"/>
      <c r="N82" s="24" t="s">
        <v>29</v>
      </c>
      <c r="O82" s="62"/>
      <c r="P82" s="219"/>
      <c r="Q82" s="24"/>
      <c r="R82" s="24"/>
      <c r="S82" s="24"/>
      <c r="T82" s="30"/>
      <c r="U82" s="362">
        <f>'様式 A-1'!$W$7</f>
        <v>0</v>
      </c>
      <c r="V82" s="24"/>
      <c r="W82" s="24"/>
      <c r="X82" s="23"/>
      <c r="Y82" s="24">
        <f>IF(X82="","",DATEDIF(X82,'様式 A-1'!$G$2,"Y"))</f>
      </c>
      <c r="Z82" s="24"/>
      <c r="AA82" s="339"/>
      <c r="AB82" s="163"/>
      <c r="AC82" s="163"/>
      <c r="AD82" s="163"/>
      <c r="AE82" s="163"/>
      <c r="AF82" s="163"/>
      <c r="AG82" s="163"/>
      <c r="AH82" s="163"/>
      <c r="AI82" s="270"/>
      <c r="AJ82" s="24">
        <f t="shared" si="11"/>
        <v>0</v>
      </c>
      <c r="AK82" s="64">
        <f t="shared" si="6"/>
        <v>0</v>
      </c>
      <c r="AL82" s="64">
        <f t="shared" si="10"/>
        <v>0</v>
      </c>
    </row>
    <row r="83" spans="1:38" ht="24" customHeight="1">
      <c r="A83" s="24">
        <f>IF('様式 A-1'!$AL$1="","",'様式 A-1'!$AL$1)</f>
      </c>
      <c r="B83" s="62"/>
      <c r="C83" s="63">
        <f t="shared" si="8"/>
      </c>
      <c r="D83" s="63">
        <f t="shared" si="9"/>
      </c>
      <c r="E83" s="29">
        <f>'様式 A-1'!$D$7</f>
        <v>0</v>
      </c>
      <c r="F83" s="29" t="e">
        <f>'様式 WA-1（集計作業用）'!$D$6</f>
        <v>#N/A</v>
      </c>
      <c r="G83" s="181">
        <f>'様式 A-1'!$AG$7</f>
        <v>0</v>
      </c>
      <c r="H83" s="24"/>
      <c r="I83" s="62" t="s">
        <v>165</v>
      </c>
      <c r="J83" s="41"/>
      <c r="K83" s="42"/>
      <c r="L83" s="41"/>
      <c r="M83" s="42"/>
      <c r="N83" s="24" t="s">
        <v>29</v>
      </c>
      <c r="O83" s="62"/>
      <c r="P83" s="219"/>
      <c r="Q83" s="24"/>
      <c r="R83" s="24"/>
      <c r="S83" s="24"/>
      <c r="T83" s="30"/>
      <c r="U83" s="362">
        <f>'様式 A-1'!$W$7</f>
        <v>0</v>
      </c>
      <c r="V83" s="24"/>
      <c r="W83" s="24"/>
      <c r="X83" s="23"/>
      <c r="Y83" s="24">
        <f>IF(X83="","",DATEDIF(X83,'様式 A-1'!$G$2,"Y"))</f>
      </c>
      <c r="Z83" s="24"/>
      <c r="AA83" s="339"/>
      <c r="AB83" s="163"/>
      <c r="AC83" s="163"/>
      <c r="AD83" s="163"/>
      <c r="AE83" s="163"/>
      <c r="AF83" s="163"/>
      <c r="AG83" s="163"/>
      <c r="AH83" s="163"/>
      <c r="AI83" s="270"/>
      <c r="AJ83" s="24">
        <f t="shared" si="11"/>
        <v>0</v>
      </c>
      <c r="AK83" s="64">
        <f t="shared" si="6"/>
        <v>0</v>
      </c>
      <c r="AL83" s="64">
        <f t="shared" si="10"/>
        <v>0</v>
      </c>
    </row>
    <row r="84" spans="1:38" ht="24" customHeight="1">
      <c r="A84" s="24">
        <f>IF('様式 A-1'!$AL$1="","",'様式 A-1'!$AL$1)</f>
      </c>
      <c r="B84" s="62"/>
      <c r="C84" s="63">
        <f t="shared" si="8"/>
      </c>
      <c r="D84" s="63">
        <f t="shared" si="9"/>
      </c>
      <c r="E84" s="29">
        <f>'様式 A-1'!$D$7</f>
        <v>0</v>
      </c>
      <c r="F84" s="29" t="e">
        <f>'様式 WA-1（集計作業用）'!$D$6</f>
        <v>#N/A</v>
      </c>
      <c r="G84" s="181">
        <f>'様式 A-1'!$AG$7</f>
        <v>0</v>
      </c>
      <c r="H84" s="24"/>
      <c r="I84" s="62" t="s">
        <v>166</v>
      </c>
      <c r="J84" s="41"/>
      <c r="K84" s="42"/>
      <c r="L84" s="41"/>
      <c r="M84" s="42"/>
      <c r="N84" s="24" t="s">
        <v>29</v>
      </c>
      <c r="O84" s="62"/>
      <c r="P84" s="219"/>
      <c r="Q84" s="24"/>
      <c r="R84" s="24"/>
      <c r="S84" s="24"/>
      <c r="T84" s="30"/>
      <c r="U84" s="362">
        <f>'様式 A-1'!$W$7</f>
        <v>0</v>
      </c>
      <c r="V84" s="24"/>
      <c r="W84" s="24"/>
      <c r="X84" s="23"/>
      <c r="Y84" s="24">
        <f>IF(X84="","",DATEDIF(X84,'様式 A-1'!$G$2,"Y"))</f>
      </c>
      <c r="Z84" s="24"/>
      <c r="AA84" s="339"/>
      <c r="AB84" s="163"/>
      <c r="AC84" s="163"/>
      <c r="AD84" s="163"/>
      <c r="AE84" s="163"/>
      <c r="AF84" s="163"/>
      <c r="AG84" s="163"/>
      <c r="AH84" s="163"/>
      <c r="AI84" s="270"/>
      <c r="AJ84" s="24">
        <f t="shared" si="11"/>
        <v>0</v>
      </c>
      <c r="AK84" s="64">
        <f t="shared" si="6"/>
        <v>0</v>
      </c>
      <c r="AL84" s="64">
        <f t="shared" si="10"/>
        <v>0</v>
      </c>
    </row>
    <row r="85" spans="1:38" ht="24" customHeight="1">
      <c r="A85" s="24">
        <f>IF('様式 A-1'!$AL$1="","",'様式 A-1'!$AL$1)</f>
      </c>
      <c r="B85" s="62"/>
      <c r="C85" s="63">
        <f t="shared" si="8"/>
      </c>
      <c r="D85" s="63">
        <f t="shared" si="9"/>
      </c>
      <c r="E85" s="29">
        <f>'様式 A-1'!$D$7</f>
        <v>0</v>
      </c>
      <c r="F85" s="29" t="e">
        <f>'様式 WA-1（集計作業用）'!$D$6</f>
        <v>#N/A</v>
      </c>
      <c r="G85" s="181">
        <f>'様式 A-1'!$AG$7</f>
        <v>0</v>
      </c>
      <c r="H85" s="24"/>
      <c r="I85" s="62" t="s">
        <v>167</v>
      </c>
      <c r="J85" s="41"/>
      <c r="K85" s="42"/>
      <c r="L85" s="41"/>
      <c r="M85" s="42"/>
      <c r="N85" s="24" t="s">
        <v>29</v>
      </c>
      <c r="O85" s="62"/>
      <c r="P85" s="219"/>
      <c r="Q85" s="24"/>
      <c r="R85" s="24"/>
      <c r="S85" s="24"/>
      <c r="T85" s="30"/>
      <c r="U85" s="362">
        <f>'様式 A-1'!$W$7</f>
        <v>0</v>
      </c>
      <c r="V85" s="24"/>
      <c r="W85" s="24"/>
      <c r="X85" s="23"/>
      <c r="Y85" s="24">
        <f>IF(X85="","",DATEDIF(X85,'様式 A-1'!$G$2,"Y"))</f>
      </c>
      <c r="Z85" s="24"/>
      <c r="AA85" s="339"/>
      <c r="AB85" s="163"/>
      <c r="AC85" s="163"/>
      <c r="AD85" s="163"/>
      <c r="AE85" s="163"/>
      <c r="AF85" s="163"/>
      <c r="AG85" s="163"/>
      <c r="AH85" s="163"/>
      <c r="AI85" s="270"/>
      <c r="AJ85" s="24">
        <f t="shared" si="11"/>
        <v>0</v>
      </c>
      <c r="AK85" s="64">
        <f t="shared" si="6"/>
        <v>0</v>
      </c>
      <c r="AL85" s="64">
        <f t="shared" si="10"/>
        <v>0</v>
      </c>
    </row>
    <row r="86" spans="1:38" ht="24" customHeight="1">
      <c r="A86" s="24">
        <f>IF('様式 A-1'!$AL$1="","",'様式 A-1'!$AL$1)</f>
      </c>
      <c r="B86" s="62"/>
      <c r="C86" s="63">
        <f t="shared" si="8"/>
      </c>
      <c r="D86" s="63">
        <f t="shared" si="9"/>
      </c>
      <c r="E86" s="29">
        <f>'様式 A-1'!$D$7</f>
        <v>0</v>
      </c>
      <c r="F86" s="29" t="e">
        <f>'様式 WA-1（集計作業用）'!$D$6</f>
        <v>#N/A</v>
      </c>
      <c r="G86" s="181">
        <f>'様式 A-1'!$AG$7</f>
        <v>0</v>
      </c>
      <c r="H86" s="24"/>
      <c r="I86" s="62" t="s">
        <v>168</v>
      </c>
      <c r="J86" s="41"/>
      <c r="K86" s="42"/>
      <c r="L86" s="41"/>
      <c r="M86" s="42"/>
      <c r="N86" s="24" t="s">
        <v>29</v>
      </c>
      <c r="O86" s="62"/>
      <c r="P86" s="219"/>
      <c r="Q86" s="24"/>
      <c r="R86" s="24"/>
      <c r="S86" s="24"/>
      <c r="T86" s="30"/>
      <c r="U86" s="362">
        <f>'様式 A-1'!$W$7</f>
        <v>0</v>
      </c>
      <c r="V86" s="24"/>
      <c r="W86" s="24"/>
      <c r="X86" s="23"/>
      <c r="Y86" s="24">
        <f>IF(X86="","",DATEDIF(X86,'様式 A-1'!$G$2,"Y"))</f>
      </c>
      <c r="Z86" s="24"/>
      <c r="AA86" s="339"/>
      <c r="AB86" s="163"/>
      <c r="AC86" s="163"/>
      <c r="AD86" s="163"/>
      <c r="AE86" s="163"/>
      <c r="AF86" s="163"/>
      <c r="AG86" s="163"/>
      <c r="AH86" s="163"/>
      <c r="AI86" s="270"/>
      <c r="AJ86" s="24">
        <f t="shared" si="11"/>
        <v>0</v>
      </c>
      <c r="AK86" s="64">
        <f t="shared" si="6"/>
        <v>0</v>
      </c>
      <c r="AL86" s="64">
        <f t="shared" si="10"/>
        <v>0</v>
      </c>
    </row>
    <row r="87" spans="1:38" ht="24" customHeight="1">
      <c r="A87" s="24">
        <f>IF('様式 A-1'!$AL$1="","",'様式 A-1'!$AL$1)</f>
      </c>
      <c r="B87" s="62"/>
      <c r="C87" s="63">
        <f t="shared" si="8"/>
      </c>
      <c r="D87" s="63">
        <f t="shared" si="9"/>
      </c>
      <c r="E87" s="29">
        <f>'様式 A-1'!$D$7</f>
        <v>0</v>
      </c>
      <c r="F87" s="29" t="e">
        <f>'様式 WA-1（集計作業用）'!$D$6</f>
        <v>#N/A</v>
      </c>
      <c r="G87" s="181">
        <f>'様式 A-1'!$AG$7</f>
        <v>0</v>
      </c>
      <c r="H87" s="24"/>
      <c r="I87" s="62" t="s">
        <v>169</v>
      </c>
      <c r="J87" s="41"/>
      <c r="K87" s="42"/>
      <c r="L87" s="41"/>
      <c r="M87" s="42"/>
      <c r="N87" s="24" t="s">
        <v>29</v>
      </c>
      <c r="O87" s="62"/>
      <c r="P87" s="219"/>
      <c r="Q87" s="24"/>
      <c r="R87" s="24"/>
      <c r="S87" s="24"/>
      <c r="T87" s="30"/>
      <c r="U87" s="362">
        <f>'様式 A-1'!$W$7</f>
        <v>0</v>
      </c>
      <c r="V87" s="24"/>
      <c r="W87" s="24"/>
      <c r="X87" s="23"/>
      <c r="Y87" s="24">
        <f>IF(X87="","",DATEDIF(X87,'様式 A-1'!$G$2,"Y"))</f>
      </c>
      <c r="Z87" s="24"/>
      <c r="AA87" s="339"/>
      <c r="AB87" s="163"/>
      <c r="AC87" s="163"/>
      <c r="AD87" s="163"/>
      <c r="AE87" s="163"/>
      <c r="AF87" s="163"/>
      <c r="AG87" s="163"/>
      <c r="AH87" s="163"/>
      <c r="AI87" s="270"/>
      <c r="AJ87" s="24">
        <f t="shared" si="11"/>
        <v>0</v>
      </c>
      <c r="AK87" s="64">
        <f t="shared" si="6"/>
        <v>0</v>
      </c>
      <c r="AL87" s="64">
        <f t="shared" si="10"/>
        <v>0</v>
      </c>
    </row>
    <row r="88" spans="1:38" ht="24" customHeight="1">
      <c r="A88" s="24">
        <f>IF('様式 A-1'!$AL$1="","",'様式 A-1'!$AL$1)</f>
      </c>
      <c r="B88" s="62"/>
      <c r="C88" s="63">
        <f t="shared" si="8"/>
      </c>
      <c r="D88" s="63">
        <f t="shared" si="9"/>
      </c>
      <c r="E88" s="29">
        <f>'様式 A-1'!$D$7</f>
        <v>0</v>
      </c>
      <c r="F88" s="29" t="e">
        <f>'様式 WA-1（集計作業用）'!$D$6</f>
        <v>#N/A</v>
      </c>
      <c r="G88" s="181">
        <f>'様式 A-1'!$AG$7</f>
        <v>0</v>
      </c>
      <c r="H88" s="24"/>
      <c r="I88" s="62" t="s">
        <v>170</v>
      </c>
      <c r="J88" s="41"/>
      <c r="K88" s="42"/>
      <c r="L88" s="41"/>
      <c r="M88" s="42"/>
      <c r="N88" s="24" t="s">
        <v>29</v>
      </c>
      <c r="O88" s="62"/>
      <c r="P88" s="219"/>
      <c r="Q88" s="24"/>
      <c r="R88" s="24"/>
      <c r="S88" s="24"/>
      <c r="T88" s="30"/>
      <c r="U88" s="362">
        <f>'様式 A-1'!$W$7</f>
        <v>0</v>
      </c>
      <c r="V88" s="24"/>
      <c r="W88" s="24"/>
      <c r="X88" s="23"/>
      <c r="Y88" s="24">
        <f>IF(X88="","",DATEDIF(X88,'様式 A-1'!$G$2,"Y"))</f>
      </c>
      <c r="Z88" s="24"/>
      <c r="AA88" s="339"/>
      <c r="AB88" s="163"/>
      <c r="AC88" s="163"/>
      <c r="AD88" s="163"/>
      <c r="AE88" s="163"/>
      <c r="AF88" s="163"/>
      <c r="AG88" s="163"/>
      <c r="AH88" s="163"/>
      <c r="AI88" s="270"/>
      <c r="AJ88" s="24">
        <f t="shared" si="11"/>
        <v>0</v>
      </c>
      <c r="AK88" s="64">
        <f t="shared" si="6"/>
        <v>0</v>
      </c>
      <c r="AL88" s="64">
        <f t="shared" si="10"/>
        <v>0</v>
      </c>
    </row>
    <row r="89" spans="1:38" ht="24" customHeight="1">
      <c r="A89" s="24">
        <f>IF('様式 A-1'!$AL$1="","",'様式 A-1'!$AL$1)</f>
      </c>
      <c r="B89" s="62"/>
      <c r="C89" s="63">
        <f t="shared" si="8"/>
      </c>
      <c r="D89" s="63">
        <f t="shared" si="9"/>
      </c>
      <c r="E89" s="29">
        <f>'様式 A-1'!$D$7</f>
        <v>0</v>
      </c>
      <c r="F89" s="29" t="e">
        <f>'様式 WA-1（集計作業用）'!$D$6</f>
        <v>#N/A</v>
      </c>
      <c r="G89" s="181">
        <f>'様式 A-1'!$AG$7</f>
        <v>0</v>
      </c>
      <c r="H89" s="24"/>
      <c r="I89" s="62" t="s">
        <v>171</v>
      </c>
      <c r="J89" s="41"/>
      <c r="K89" s="42"/>
      <c r="L89" s="41"/>
      <c r="M89" s="42"/>
      <c r="N89" s="24" t="s">
        <v>29</v>
      </c>
      <c r="O89" s="62"/>
      <c r="P89" s="219"/>
      <c r="Q89" s="24"/>
      <c r="R89" s="24"/>
      <c r="S89" s="24"/>
      <c r="T89" s="30"/>
      <c r="U89" s="362">
        <f>'様式 A-1'!$W$7</f>
        <v>0</v>
      </c>
      <c r="V89" s="24"/>
      <c r="W89" s="24"/>
      <c r="X89" s="23"/>
      <c r="Y89" s="24">
        <f>IF(X89="","",DATEDIF(X89,'様式 A-1'!$G$2,"Y"))</f>
      </c>
      <c r="Z89" s="24"/>
      <c r="AA89" s="339"/>
      <c r="AB89" s="163"/>
      <c r="AC89" s="163"/>
      <c r="AD89" s="163"/>
      <c r="AE89" s="163"/>
      <c r="AF89" s="163"/>
      <c r="AG89" s="163"/>
      <c r="AH89" s="163"/>
      <c r="AI89" s="270"/>
      <c r="AJ89" s="24">
        <f t="shared" si="11"/>
        <v>0</v>
      </c>
      <c r="AK89" s="64">
        <f t="shared" si="6"/>
        <v>0</v>
      </c>
      <c r="AL89" s="64">
        <f t="shared" si="10"/>
        <v>0</v>
      </c>
    </row>
    <row r="90" spans="1:38" ht="24" customHeight="1">
      <c r="A90" s="24">
        <f>IF('様式 A-1'!$AL$1="","",'様式 A-1'!$AL$1)</f>
      </c>
      <c r="B90" s="62"/>
      <c r="C90" s="63">
        <f t="shared" si="8"/>
      </c>
      <c r="D90" s="63">
        <f t="shared" si="9"/>
      </c>
      <c r="E90" s="29">
        <f>'様式 A-1'!$D$7</f>
        <v>0</v>
      </c>
      <c r="F90" s="29" t="e">
        <f>'様式 WA-1（集計作業用）'!$D$6</f>
        <v>#N/A</v>
      </c>
      <c r="G90" s="181">
        <f>'様式 A-1'!$AG$7</f>
        <v>0</v>
      </c>
      <c r="H90" s="24"/>
      <c r="I90" s="62" t="s">
        <v>172</v>
      </c>
      <c r="J90" s="41"/>
      <c r="K90" s="42"/>
      <c r="L90" s="41"/>
      <c r="M90" s="42"/>
      <c r="N90" s="24" t="s">
        <v>29</v>
      </c>
      <c r="O90" s="62"/>
      <c r="P90" s="219"/>
      <c r="Q90" s="24"/>
      <c r="R90" s="24"/>
      <c r="S90" s="24"/>
      <c r="T90" s="30"/>
      <c r="U90" s="362">
        <f>'様式 A-1'!$W$7</f>
        <v>0</v>
      </c>
      <c r="V90" s="24"/>
      <c r="W90" s="24"/>
      <c r="X90" s="23"/>
      <c r="Y90" s="24">
        <f>IF(X90="","",DATEDIF(X90,'様式 A-1'!$G$2,"Y"))</f>
      </c>
      <c r="Z90" s="24"/>
      <c r="AA90" s="339"/>
      <c r="AB90" s="163"/>
      <c r="AC90" s="163"/>
      <c r="AD90" s="163"/>
      <c r="AE90" s="163"/>
      <c r="AF90" s="163"/>
      <c r="AG90" s="163"/>
      <c r="AH90" s="163"/>
      <c r="AI90" s="270"/>
      <c r="AJ90" s="24">
        <f t="shared" si="11"/>
        <v>0</v>
      </c>
      <c r="AK90" s="64">
        <f t="shared" si="6"/>
        <v>0</v>
      </c>
      <c r="AL90" s="64">
        <f t="shared" si="10"/>
        <v>0</v>
      </c>
    </row>
    <row r="91" spans="1:38" ht="24" customHeight="1">
      <c r="A91" s="24">
        <f>IF('様式 A-1'!$AL$1="","",'様式 A-1'!$AL$1)</f>
      </c>
      <c r="B91" s="62"/>
      <c r="C91" s="63">
        <f t="shared" si="8"/>
      </c>
      <c r="D91" s="63">
        <f t="shared" si="9"/>
      </c>
      <c r="E91" s="29">
        <f>'様式 A-1'!$D$7</f>
        <v>0</v>
      </c>
      <c r="F91" s="29" t="e">
        <f>'様式 WA-1（集計作業用）'!$D$6</f>
        <v>#N/A</v>
      </c>
      <c r="G91" s="181">
        <f>'様式 A-1'!$AG$7</f>
        <v>0</v>
      </c>
      <c r="H91" s="24"/>
      <c r="I91" s="62" t="s">
        <v>173</v>
      </c>
      <c r="J91" s="41"/>
      <c r="K91" s="42"/>
      <c r="L91" s="41"/>
      <c r="M91" s="42"/>
      <c r="N91" s="24" t="s">
        <v>29</v>
      </c>
      <c r="O91" s="62"/>
      <c r="P91" s="219"/>
      <c r="Q91" s="24"/>
      <c r="R91" s="24"/>
      <c r="S91" s="24"/>
      <c r="T91" s="30"/>
      <c r="U91" s="362">
        <f>'様式 A-1'!$W$7</f>
        <v>0</v>
      </c>
      <c r="V91" s="24"/>
      <c r="W91" s="24"/>
      <c r="X91" s="23"/>
      <c r="Y91" s="24">
        <f>IF(X91="","",DATEDIF(X91,'様式 A-1'!$G$2,"Y"))</f>
      </c>
      <c r="Z91" s="24"/>
      <c r="AA91" s="339"/>
      <c r="AB91" s="163"/>
      <c r="AC91" s="163"/>
      <c r="AD91" s="163"/>
      <c r="AE91" s="163"/>
      <c r="AF91" s="163"/>
      <c r="AG91" s="163"/>
      <c r="AH91" s="163"/>
      <c r="AI91" s="270"/>
      <c r="AJ91" s="24">
        <f t="shared" si="11"/>
        <v>0</v>
      </c>
      <c r="AK91" s="64">
        <f t="shared" si="6"/>
        <v>0</v>
      </c>
      <c r="AL91" s="64">
        <f t="shared" si="10"/>
        <v>0</v>
      </c>
    </row>
    <row r="92" spans="1:38" ht="24" customHeight="1">
      <c r="A92" s="24">
        <f>IF('様式 A-1'!$AL$1="","",'様式 A-1'!$AL$1)</f>
      </c>
      <c r="B92" s="62"/>
      <c r="C92" s="63">
        <f t="shared" si="4"/>
      </c>
      <c r="D92" s="63">
        <f t="shared" si="3"/>
      </c>
      <c r="E92" s="29">
        <f>'様式 A-1'!$D$7</f>
        <v>0</v>
      </c>
      <c r="F92" s="29" t="e">
        <f>'様式 WA-1（集計作業用）'!$D$6</f>
        <v>#N/A</v>
      </c>
      <c r="G92" s="181">
        <f>'様式 A-1'!$AG$7</f>
        <v>0</v>
      </c>
      <c r="H92" s="24"/>
      <c r="I92" s="62" t="s">
        <v>545</v>
      </c>
      <c r="J92" s="41"/>
      <c r="K92" s="42"/>
      <c r="L92" s="41"/>
      <c r="M92" s="42"/>
      <c r="N92" s="24" t="s">
        <v>29</v>
      </c>
      <c r="O92" s="62"/>
      <c r="P92" s="219"/>
      <c r="Q92" s="24"/>
      <c r="R92" s="24"/>
      <c r="S92" s="24"/>
      <c r="T92" s="30"/>
      <c r="U92" s="362">
        <f>'様式 A-1'!$W$7</f>
        <v>0</v>
      </c>
      <c r="V92" s="24"/>
      <c r="W92" s="24"/>
      <c r="X92" s="23"/>
      <c r="Y92" s="24">
        <f>IF(X92="","",DATEDIF(X92,'様式 A-1'!$G$2,"Y"))</f>
      </c>
      <c r="Z92" s="24"/>
      <c r="AA92" s="339"/>
      <c r="AB92" s="163"/>
      <c r="AC92" s="163"/>
      <c r="AD92" s="163"/>
      <c r="AE92" s="163"/>
      <c r="AF92" s="163"/>
      <c r="AG92" s="163"/>
      <c r="AH92" s="163"/>
      <c r="AI92" s="270"/>
      <c r="AJ92" s="24">
        <f t="shared" si="11"/>
        <v>0</v>
      </c>
      <c r="AK92" s="64">
        <f t="shared" si="6"/>
        <v>0</v>
      </c>
      <c r="AL92" s="64">
        <f aca="true" t="shared" si="12" ref="AL92:AL113">IF(AJ92&lt;=$AQ$156,0,AJ92-$AQ$156)</f>
        <v>0</v>
      </c>
    </row>
    <row r="93" spans="1:38" ht="24" customHeight="1">
      <c r="A93" s="24">
        <f>IF('様式 A-1'!$AL$1="","",'様式 A-1'!$AL$1)</f>
      </c>
      <c r="B93" s="62"/>
      <c r="C93" s="63">
        <f t="shared" si="4"/>
      </c>
      <c r="D93" s="63">
        <f t="shared" si="3"/>
      </c>
      <c r="E93" s="29">
        <f>'様式 A-1'!$D$7</f>
        <v>0</v>
      </c>
      <c r="F93" s="29" t="e">
        <f>'様式 WA-1（集計作業用）'!$D$6</f>
        <v>#N/A</v>
      </c>
      <c r="G93" s="181">
        <f>'様式 A-1'!$AG$7</f>
        <v>0</v>
      </c>
      <c r="H93" s="24"/>
      <c r="I93" s="62" t="s">
        <v>546</v>
      </c>
      <c r="J93" s="41"/>
      <c r="K93" s="42"/>
      <c r="L93" s="41"/>
      <c r="M93" s="42"/>
      <c r="N93" s="24" t="s">
        <v>29</v>
      </c>
      <c r="O93" s="62"/>
      <c r="P93" s="219"/>
      <c r="Q93" s="24"/>
      <c r="R93" s="24"/>
      <c r="S93" s="24"/>
      <c r="T93" s="30"/>
      <c r="U93" s="362">
        <f>'様式 A-1'!$W$7</f>
        <v>0</v>
      </c>
      <c r="V93" s="24"/>
      <c r="W93" s="24"/>
      <c r="X93" s="23"/>
      <c r="Y93" s="24">
        <f>IF(X93="","",DATEDIF(X93,'様式 A-1'!$G$2,"Y"))</f>
      </c>
      <c r="Z93" s="24"/>
      <c r="AA93" s="339"/>
      <c r="AB93" s="163"/>
      <c r="AC93" s="163"/>
      <c r="AD93" s="163"/>
      <c r="AE93" s="163"/>
      <c r="AF93" s="163"/>
      <c r="AG93" s="163"/>
      <c r="AH93" s="163"/>
      <c r="AI93" s="270"/>
      <c r="AJ93" s="24">
        <f t="shared" si="11"/>
        <v>0</v>
      </c>
      <c r="AK93" s="64">
        <f t="shared" si="6"/>
        <v>0</v>
      </c>
      <c r="AL93" s="64">
        <f t="shared" si="12"/>
        <v>0</v>
      </c>
    </row>
    <row r="94" spans="1:38" ht="24" customHeight="1">
      <c r="A94" s="24">
        <f>IF('様式 A-1'!$AL$1="","",'様式 A-1'!$AL$1)</f>
      </c>
      <c r="B94" s="62"/>
      <c r="C94" s="63">
        <f t="shared" si="4"/>
      </c>
      <c r="D94" s="63">
        <f t="shared" si="3"/>
      </c>
      <c r="E94" s="29">
        <f>'様式 A-1'!$D$7</f>
        <v>0</v>
      </c>
      <c r="F94" s="29" t="e">
        <f>'様式 WA-1（集計作業用）'!$D$6</f>
        <v>#N/A</v>
      </c>
      <c r="G94" s="181">
        <f>'様式 A-1'!$AG$7</f>
        <v>0</v>
      </c>
      <c r="H94" s="24"/>
      <c r="I94" s="62" t="s">
        <v>547</v>
      </c>
      <c r="J94" s="41"/>
      <c r="K94" s="42"/>
      <c r="L94" s="41"/>
      <c r="M94" s="42"/>
      <c r="N94" s="24" t="s">
        <v>29</v>
      </c>
      <c r="O94" s="62"/>
      <c r="P94" s="219"/>
      <c r="Q94" s="24"/>
      <c r="R94" s="24"/>
      <c r="S94" s="24"/>
      <c r="T94" s="30"/>
      <c r="U94" s="362">
        <f>'様式 A-1'!$W$7</f>
        <v>0</v>
      </c>
      <c r="V94" s="24"/>
      <c r="W94" s="24"/>
      <c r="X94" s="23"/>
      <c r="Y94" s="24">
        <f>IF(X94="","",DATEDIF(X94,'様式 A-1'!$G$2,"Y"))</f>
      </c>
      <c r="Z94" s="24"/>
      <c r="AA94" s="339"/>
      <c r="AB94" s="163"/>
      <c r="AC94" s="163"/>
      <c r="AD94" s="163"/>
      <c r="AE94" s="163"/>
      <c r="AF94" s="163"/>
      <c r="AG94" s="163"/>
      <c r="AH94" s="163"/>
      <c r="AI94" s="270"/>
      <c r="AJ94" s="24">
        <f t="shared" si="11"/>
        <v>0</v>
      </c>
      <c r="AK94" s="64">
        <f t="shared" si="6"/>
        <v>0</v>
      </c>
      <c r="AL94" s="64">
        <f t="shared" si="12"/>
        <v>0</v>
      </c>
    </row>
    <row r="95" spans="1:38" ht="24" customHeight="1">
      <c r="A95" s="24">
        <f>IF('様式 A-1'!$AL$1="","",'様式 A-1'!$AL$1)</f>
      </c>
      <c r="B95" s="62"/>
      <c r="C95" s="63">
        <f t="shared" si="4"/>
      </c>
      <c r="D95" s="63">
        <f t="shared" si="3"/>
      </c>
      <c r="E95" s="29">
        <f>'様式 A-1'!$D$7</f>
        <v>0</v>
      </c>
      <c r="F95" s="29" t="e">
        <f>'様式 WA-1（集計作業用）'!$D$6</f>
        <v>#N/A</v>
      </c>
      <c r="G95" s="181">
        <f>'様式 A-1'!$AG$7</f>
        <v>0</v>
      </c>
      <c r="H95" s="24"/>
      <c r="I95" s="62" t="s">
        <v>548</v>
      </c>
      <c r="J95" s="41"/>
      <c r="K95" s="42"/>
      <c r="L95" s="41"/>
      <c r="M95" s="42"/>
      <c r="N95" s="24" t="s">
        <v>29</v>
      </c>
      <c r="O95" s="62"/>
      <c r="P95" s="219"/>
      <c r="Q95" s="24"/>
      <c r="R95" s="24"/>
      <c r="S95" s="24"/>
      <c r="T95" s="30"/>
      <c r="U95" s="362">
        <f>'様式 A-1'!$W$7</f>
        <v>0</v>
      </c>
      <c r="V95" s="24"/>
      <c r="W95" s="24"/>
      <c r="X95" s="23"/>
      <c r="Y95" s="24">
        <f>IF(X95="","",DATEDIF(X95,'様式 A-1'!$G$2,"Y"))</f>
      </c>
      <c r="Z95" s="24"/>
      <c r="AA95" s="339"/>
      <c r="AB95" s="163"/>
      <c r="AC95" s="163"/>
      <c r="AD95" s="163"/>
      <c r="AE95" s="163"/>
      <c r="AF95" s="163"/>
      <c r="AG95" s="163"/>
      <c r="AH95" s="163"/>
      <c r="AI95" s="270"/>
      <c r="AJ95" s="24">
        <f t="shared" si="11"/>
        <v>0</v>
      </c>
      <c r="AK95" s="64">
        <f t="shared" si="6"/>
        <v>0</v>
      </c>
      <c r="AL95" s="64">
        <f t="shared" si="12"/>
        <v>0</v>
      </c>
    </row>
    <row r="96" spans="1:38" ht="24" customHeight="1">
      <c r="A96" s="24">
        <f>IF('様式 A-1'!$AL$1="","",'様式 A-1'!$AL$1)</f>
      </c>
      <c r="B96" s="62"/>
      <c r="C96" s="63">
        <f t="shared" si="4"/>
      </c>
      <c r="D96" s="63">
        <f t="shared" si="3"/>
      </c>
      <c r="E96" s="29">
        <f>'様式 A-1'!$D$7</f>
        <v>0</v>
      </c>
      <c r="F96" s="29" t="e">
        <f>'様式 WA-1（集計作業用）'!$D$6</f>
        <v>#N/A</v>
      </c>
      <c r="G96" s="181">
        <f>'様式 A-1'!$AG$7</f>
        <v>0</v>
      </c>
      <c r="H96" s="24"/>
      <c r="I96" s="62" t="s">
        <v>549</v>
      </c>
      <c r="J96" s="41"/>
      <c r="K96" s="42"/>
      <c r="L96" s="41"/>
      <c r="M96" s="42"/>
      <c r="N96" s="24" t="s">
        <v>29</v>
      </c>
      <c r="O96" s="62"/>
      <c r="P96" s="219"/>
      <c r="Q96" s="24"/>
      <c r="R96" s="24"/>
      <c r="S96" s="24"/>
      <c r="T96" s="30"/>
      <c r="U96" s="362">
        <f>'様式 A-1'!$W$7</f>
        <v>0</v>
      </c>
      <c r="V96" s="24"/>
      <c r="W96" s="24"/>
      <c r="X96" s="23"/>
      <c r="Y96" s="24">
        <f>IF(X96="","",DATEDIF(X96,'様式 A-1'!$G$2,"Y"))</f>
      </c>
      <c r="Z96" s="24"/>
      <c r="AA96" s="339"/>
      <c r="AB96" s="163"/>
      <c r="AC96" s="163"/>
      <c r="AD96" s="163"/>
      <c r="AE96" s="163"/>
      <c r="AF96" s="163"/>
      <c r="AG96" s="163"/>
      <c r="AH96" s="163"/>
      <c r="AI96" s="270"/>
      <c r="AJ96" s="24">
        <f t="shared" si="11"/>
        <v>0</v>
      </c>
      <c r="AK96" s="64">
        <f t="shared" si="6"/>
        <v>0</v>
      </c>
      <c r="AL96" s="64">
        <f t="shared" si="12"/>
        <v>0</v>
      </c>
    </row>
    <row r="97" spans="1:38" ht="24" customHeight="1">
      <c r="A97" s="24">
        <f>IF('様式 A-1'!$AL$1="","",'様式 A-1'!$AL$1)</f>
      </c>
      <c r="B97" s="62"/>
      <c r="C97" s="63">
        <f t="shared" si="4"/>
      </c>
      <c r="D97" s="63">
        <f t="shared" si="3"/>
      </c>
      <c r="E97" s="29">
        <f>'様式 A-1'!$D$7</f>
        <v>0</v>
      </c>
      <c r="F97" s="29" t="e">
        <f>'様式 WA-1（集計作業用）'!$D$6</f>
        <v>#N/A</v>
      </c>
      <c r="G97" s="181">
        <f>'様式 A-1'!$AG$7</f>
        <v>0</v>
      </c>
      <c r="H97" s="24"/>
      <c r="I97" s="62" t="s">
        <v>550</v>
      </c>
      <c r="J97" s="41"/>
      <c r="K97" s="42"/>
      <c r="L97" s="41"/>
      <c r="M97" s="42"/>
      <c r="N97" s="24" t="s">
        <v>29</v>
      </c>
      <c r="O97" s="62"/>
      <c r="P97" s="219"/>
      <c r="Q97" s="24"/>
      <c r="R97" s="24"/>
      <c r="S97" s="24"/>
      <c r="T97" s="30"/>
      <c r="U97" s="362">
        <f>'様式 A-1'!$W$7</f>
        <v>0</v>
      </c>
      <c r="V97" s="24"/>
      <c r="W97" s="24"/>
      <c r="X97" s="23"/>
      <c r="Y97" s="24">
        <f>IF(X97="","",DATEDIF(X97,'様式 A-1'!$G$2,"Y"))</f>
      </c>
      <c r="Z97" s="24"/>
      <c r="AA97" s="339"/>
      <c r="AB97" s="163"/>
      <c r="AC97" s="163"/>
      <c r="AD97" s="163"/>
      <c r="AE97" s="163"/>
      <c r="AF97" s="163"/>
      <c r="AG97" s="163"/>
      <c r="AH97" s="163"/>
      <c r="AI97" s="270"/>
      <c r="AJ97" s="24">
        <f t="shared" si="11"/>
        <v>0</v>
      </c>
      <c r="AK97" s="64">
        <f t="shared" si="6"/>
        <v>0</v>
      </c>
      <c r="AL97" s="64">
        <f t="shared" si="12"/>
        <v>0</v>
      </c>
    </row>
    <row r="98" spans="1:38" ht="24" customHeight="1">
      <c r="A98" s="24">
        <f>IF('様式 A-1'!$AL$1="","",'様式 A-1'!$AL$1)</f>
      </c>
      <c r="B98" s="62"/>
      <c r="C98" s="63">
        <f t="shared" si="4"/>
      </c>
      <c r="D98" s="63">
        <f t="shared" si="3"/>
      </c>
      <c r="E98" s="29">
        <f>'様式 A-1'!$D$7</f>
        <v>0</v>
      </c>
      <c r="F98" s="29" t="e">
        <f>'様式 WA-1（集計作業用）'!$D$6</f>
        <v>#N/A</v>
      </c>
      <c r="G98" s="181">
        <f>'様式 A-1'!$AG$7</f>
        <v>0</v>
      </c>
      <c r="H98" s="24"/>
      <c r="I98" s="62" t="s">
        <v>551</v>
      </c>
      <c r="J98" s="41"/>
      <c r="K98" s="42"/>
      <c r="L98" s="41"/>
      <c r="M98" s="42"/>
      <c r="N98" s="24" t="s">
        <v>29</v>
      </c>
      <c r="O98" s="62"/>
      <c r="P98" s="219"/>
      <c r="Q98" s="24"/>
      <c r="R98" s="24"/>
      <c r="S98" s="24"/>
      <c r="T98" s="30"/>
      <c r="U98" s="362">
        <f>'様式 A-1'!$W$7</f>
        <v>0</v>
      </c>
      <c r="V98" s="24"/>
      <c r="W98" s="24"/>
      <c r="X98" s="23"/>
      <c r="Y98" s="24">
        <f>IF(X98="","",DATEDIF(X98,'様式 A-1'!$G$2,"Y"))</f>
      </c>
      <c r="Z98" s="24"/>
      <c r="AA98" s="339"/>
      <c r="AB98" s="163"/>
      <c r="AC98" s="163"/>
      <c r="AD98" s="163"/>
      <c r="AE98" s="163"/>
      <c r="AF98" s="163"/>
      <c r="AG98" s="163"/>
      <c r="AH98" s="163"/>
      <c r="AI98" s="270"/>
      <c r="AJ98" s="24">
        <f t="shared" si="11"/>
        <v>0</v>
      </c>
      <c r="AK98" s="64">
        <f t="shared" si="6"/>
        <v>0</v>
      </c>
      <c r="AL98" s="64">
        <f t="shared" si="12"/>
        <v>0</v>
      </c>
    </row>
    <row r="99" spans="1:38" ht="24" customHeight="1">
      <c r="A99" s="24">
        <f>IF('様式 A-1'!$AL$1="","",'様式 A-1'!$AL$1)</f>
      </c>
      <c r="B99" s="62"/>
      <c r="C99" s="63">
        <f t="shared" si="4"/>
      </c>
      <c r="D99" s="63">
        <f t="shared" si="3"/>
      </c>
      <c r="E99" s="29">
        <f>'様式 A-1'!$D$7</f>
        <v>0</v>
      </c>
      <c r="F99" s="29" t="e">
        <f>'様式 WA-1（集計作業用）'!$D$6</f>
        <v>#N/A</v>
      </c>
      <c r="G99" s="181">
        <f>'様式 A-1'!$AG$7</f>
        <v>0</v>
      </c>
      <c r="H99" s="24"/>
      <c r="I99" s="62" t="s">
        <v>552</v>
      </c>
      <c r="J99" s="41"/>
      <c r="K99" s="42"/>
      <c r="L99" s="41"/>
      <c r="M99" s="42"/>
      <c r="N99" s="24" t="s">
        <v>29</v>
      </c>
      <c r="O99" s="62"/>
      <c r="P99" s="219"/>
      <c r="Q99" s="24"/>
      <c r="R99" s="24"/>
      <c r="S99" s="24"/>
      <c r="T99" s="30"/>
      <c r="U99" s="362">
        <f>'様式 A-1'!$W$7</f>
        <v>0</v>
      </c>
      <c r="V99" s="24"/>
      <c r="W99" s="24"/>
      <c r="X99" s="23"/>
      <c r="Y99" s="24">
        <f>IF(X99="","",DATEDIF(X99,'様式 A-1'!$G$2,"Y"))</f>
      </c>
      <c r="Z99" s="24"/>
      <c r="AA99" s="339"/>
      <c r="AB99" s="163"/>
      <c r="AC99" s="163"/>
      <c r="AD99" s="163"/>
      <c r="AE99" s="163"/>
      <c r="AF99" s="163"/>
      <c r="AG99" s="163"/>
      <c r="AH99" s="163"/>
      <c r="AI99" s="270"/>
      <c r="AJ99" s="24">
        <f t="shared" si="11"/>
        <v>0</v>
      </c>
      <c r="AK99" s="64">
        <f t="shared" si="6"/>
        <v>0</v>
      </c>
      <c r="AL99" s="64">
        <f t="shared" si="12"/>
        <v>0</v>
      </c>
    </row>
    <row r="100" spans="1:38" ht="24" customHeight="1">
      <c r="A100" s="24">
        <f>IF('様式 A-1'!$AL$1="","",'様式 A-1'!$AL$1)</f>
      </c>
      <c r="B100" s="62"/>
      <c r="C100" s="63">
        <f t="shared" si="4"/>
      </c>
      <c r="D100" s="63">
        <f t="shared" si="3"/>
      </c>
      <c r="E100" s="29">
        <f>'様式 A-1'!$D$7</f>
        <v>0</v>
      </c>
      <c r="F100" s="29" t="e">
        <f>'様式 WA-1（集計作業用）'!$D$6</f>
        <v>#N/A</v>
      </c>
      <c r="G100" s="181">
        <f>'様式 A-1'!$AG$7</f>
        <v>0</v>
      </c>
      <c r="H100" s="24"/>
      <c r="I100" s="62" t="s">
        <v>553</v>
      </c>
      <c r="J100" s="41"/>
      <c r="K100" s="42"/>
      <c r="L100" s="41"/>
      <c r="M100" s="42"/>
      <c r="N100" s="24" t="s">
        <v>29</v>
      </c>
      <c r="O100" s="62"/>
      <c r="P100" s="219"/>
      <c r="Q100" s="24"/>
      <c r="R100" s="24"/>
      <c r="S100" s="24"/>
      <c r="T100" s="30"/>
      <c r="U100" s="362">
        <f>'様式 A-1'!$W$7</f>
        <v>0</v>
      </c>
      <c r="V100" s="24"/>
      <c r="W100" s="24"/>
      <c r="X100" s="23"/>
      <c r="Y100" s="24">
        <f>IF(X100="","",DATEDIF(X100,'様式 A-1'!$G$2,"Y"))</f>
      </c>
      <c r="Z100" s="24"/>
      <c r="AA100" s="339"/>
      <c r="AB100" s="163"/>
      <c r="AC100" s="163"/>
      <c r="AD100" s="163"/>
      <c r="AE100" s="163"/>
      <c r="AF100" s="163"/>
      <c r="AG100" s="163"/>
      <c r="AH100" s="163"/>
      <c r="AI100" s="270"/>
      <c r="AJ100" s="24">
        <f t="shared" si="11"/>
        <v>0</v>
      </c>
      <c r="AK100" s="64">
        <f t="shared" si="6"/>
        <v>0</v>
      </c>
      <c r="AL100" s="64">
        <f t="shared" si="12"/>
        <v>0</v>
      </c>
    </row>
    <row r="101" spans="1:38" ht="24" customHeight="1">
      <c r="A101" s="24">
        <f>IF('様式 A-1'!$AL$1="","",'様式 A-1'!$AL$1)</f>
      </c>
      <c r="B101" s="62"/>
      <c r="C101" s="63">
        <f t="shared" si="4"/>
      </c>
      <c r="D101" s="63">
        <f t="shared" si="3"/>
      </c>
      <c r="E101" s="29">
        <f>'様式 A-1'!$D$7</f>
        <v>0</v>
      </c>
      <c r="F101" s="29" t="e">
        <f>'様式 WA-1（集計作業用）'!$D$6</f>
        <v>#N/A</v>
      </c>
      <c r="G101" s="181">
        <f>'様式 A-1'!$AG$7</f>
        <v>0</v>
      </c>
      <c r="H101" s="24"/>
      <c r="I101" s="62" t="s">
        <v>554</v>
      </c>
      <c r="J101" s="41"/>
      <c r="K101" s="42"/>
      <c r="L101" s="41"/>
      <c r="M101" s="42"/>
      <c r="N101" s="24" t="s">
        <v>29</v>
      </c>
      <c r="O101" s="62"/>
      <c r="P101" s="219"/>
      <c r="Q101" s="24"/>
      <c r="R101" s="24"/>
      <c r="S101" s="24"/>
      <c r="T101" s="30"/>
      <c r="U101" s="362">
        <f>'様式 A-1'!$W$7</f>
        <v>0</v>
      </c>
      <c r="V101" s="24"/>
      <c r="W101" s="24"/>
      <c r="X101" s="23"/>
      <c r="Y101" s="24">
        <f>IF(X101="","",DATEDIF(X101,'様式 A-1'!$G$2,"Y"))</f>
      </c>
      <c r="Z101" s="24"/>
      <c r="AA101" s="339"/>
      <c r="AB101" s="163"/>
      <c r="AC101" s="163"/>
      <c r="AD101" s="163"/>
      <c r="AE101" s="163"/>
      <c r="AF101" s="163"/>
      <c r="AG101" s="163"/>
      <c r="AH101" s="163"/>
      <c r="AI101" s="270"/>
      <c r="AJ101" s="24">
        <f t="shared" si="11"/>
        <v>0</v>
      </c>
      <c r="AK101" s="64">
        <f t="shared" si="6"/>
        <v>0</v>
      </c>
      <c r="AL101" s="64">
        <f t="shared" si="12"/>
        <v>0</v>
      </c>
    </row>
    <row r="102" spans="1:38" ht="24" customHeight="1">
      <c r="A102" s="24">
        <f>IF('様式 A-1'!$AL$1="","",'様式 A-1'!$AL$1)</f>
      </c>
      <c r="B102" s="62"/>
      <c r="C102" s="63">
        <f t="shared" si="4"/>
      </c>
      <c r="D102" s="63">
        <f t="shared" si="3"/>
      </c>
      <c r="E102" s="29">
        <f>'様式 A-1'!$D$7</f>
        <v>0</v>
      </c>
      <c r="F102" s="29" t="e">
        <f>'様式 WA-1（集計作業用）'!$D$6</f>
        <v>#N/A</v>
      </c>
      <c r="G102" s="181">
        <f>'様式 A-1'!$AG$7</f>
        <v>0</v>
      </c>
      <c r="H102" s="24"/>
      <c r="I102" s="62" t="s">
        <v>555</v>
      </c>
      <c r="J102" s="41"/>
      <c r="K102" s="42"/>
      <c r="L102" s="41"/>
      <c r="M102" s="42"/>
      <c r="N102" s="24" t="s">
        <v>29</v>
      </c>
      <c r="O102" s="62"/>
      <c r="P102" s="219"/>
      <c r="Q102" s="24"/>
      <c r="R102" s="24"/>
      <c r="S102" s="24"/>
      <c r="T102" s="30"/>
      <c r="U102" s="362">
        <f>'様式 A-1'!$W$7</f>
        <v>0</v>
      </c>
      <c r="V102" s="24"/>
      <c r="W102" s="24"/>
      <c r="X102" s="23"/>
      <c r="Y102" s="24">
        <f>IF(X102="","",DATEDIF(X102,'様式 A-1'!$G$2,"Y"))</f>
      </c>
      <c r="Z102" s="24"/>
      <c r="AA102" s="339"/>
      <c r="AB102" s="163"/>
      <c r="AC102" s="163"/>
      <c r="AD102" s="163"/>
      <c r="AE102" s="163"/>
      <c r="AF102" s="163"/>
      <c r="AG102" s="163"/>
      <c r="AH102" s="163"/>
      <c r="AI102" s="270"/>
      <c r="AJ102" s="24">
        <f t="shared" si="11"/>
        <v>0</v>
      </c>
      <c r="AK102" s="64">
        <f t="shared" si="6"/>
        <v>0</v>
      </c>
      <c r="AL102" s="64">
        <f t="shared" si="12"/>
        <v>0</v>
      </c>
    </row>
    <row r="103" spans="1:38" ht="24" customHeight="1">
      <c r="A103" s="24">
        <f>IF('様式 A-1'!$AL$1="","",'様式 A-1'!$AL$1)</f>
      </c>
      <c r="B103" s="62"/>
      <c r="C103" s="63">
        <f t="shared" si="4"/>
      </c>
      <c r="D103" s="63">
        <f t="shared" si="3"/>
      </c>
      <c r="E103" s="29">
        <f>'様式 A-1'!$D$7</f>
        <v>0</v>
      </c>
      <c r="F103" s="29" t="e">
        <f>'様式 WA-1（集計作業用）'!$D$6</f>
        <v>#N/A</v>
      </c>
      <c r="G103" s="181">
        <f>'様式 A-1'!$AG$7</f>
        <v>0</v>
      </c>
      <c r="H103" s="24"/>
      <c r="I103" s="62" t="s">
        <v>556</v>
      </c>
      <c r="J103" s="41"/>
      <c r="K103" s="42"/>
      <c r="L103" s="41"/>
      <c r="M103" s="42"/>
      <c r="N103" s="24" t="s">
        <v>29</v>
      </c>
      <c r="O103" s="62"/>
      <c r="P103" s="219"/>
      <c r="Q103" s="24"/>
      <c r="R103" s="24"/>
      <c r="S103" s="24"/>
      <c r="T103" s="30"/>
      <c r="U103" s="362">
        <f>'様式 A-1'!$W$7</f>
        <v>0</v>
      </c>
      <c r="V103" s="24"/>
      <c r="W103" s="24"/>
      <c r="X103" s="23"/>
      <c r="Y103" s="24">
        <f>IF(X103="","",DATEDIF(X103,'様式 A-1'!$G$2,"Y"))</f>
      </c>
      <c r="Z103" s="24"/>
      <c r="AA103" s="339"/>
      <c r="AB103" s="163"/>
      <c r="AC103" s="163"/>
      <c r="AD103" s="163"/>
      <c r="AE103" s="163"/>
      <c r="AF103" s="163"/>
      <c r="AG103" s="163"/>
      <c r="AH103" s="163"/>
      <c r="AI103" s="270"/>
      <c r="AJ103" s="24">
        <f t="shared" si="11"/>
        <v>0</v>
      </c>
      <c r="AK103" s="64">
        <f t="shared" si="6"/>
        <v>0</v>
      </c>
      <c r="AL103" s="64">
        <f t="shared" si="12"/>
        <v>0</v>
      </c>
    </row>
    <row r="104" spans="1:38" ht="24" customHeight="1">
      <c r="A104" s="24">
        <f>IF('様式 A-1'!$AL$1="","",'様式 A-1'!$AL$1)</f>
      </c>
      <c r="B104" s="62"/>
      <c r="C104" s="63">
        <f t="shared" si="4"/>
      </c>
      <c r="D104" s="63">
        <f t="shared" si="3"/>
      </c>
      <c r="E104" s="29">
        <f>'様式 A-1'!$D$7</f>
        <v>0</v>
      </c>
      <c r="F104" s="29" t="e">
        <f>'様式 WA-1（集計作業用）'!$D$6</f>
        <v>#N/A</v>
      </c>
      <c r="G104" s="181">
        <f>'様式 A-1'!$AG$7</f>
        <v>0</v>
      </c>
      <c r="H104" s="24"/>
      <c r="I104" s="62" t="s">
        <v>557</v>
      </c>
      <c r="J104" s="41"/>
      <c r="K104" s="42"/>
      <c r="L104" s="41"/>
      <c r="M104" s="42"/>
      <c r="N104" s="24" t="s">
        <v>29</v>
      </c>
      <c r="O104" s="62"/>
      <c r="P104" s="219"/>
      <c r="Q104" s="24"/>
      <c r="R104" s="24"/>
      <c r="S104" s="24"/>
      <c r="T104" s="30"/>
      <c r="U104" s="362">
        <f>'様式 A-1'!$W$7</f>
        <v>0</v>
      </c>
      <c r="V104" s="24"/>
      <c r="W104" s="24"/>
      <c r="X104" s="23"/>
      <c r="Y104" s="24">
        <f>IF(X104="","",DATEDIF(X104,'様式 A-1'!$G$2,"Y"))</f>
      </c>
      <c r="Z104" s="24"/>
      <c r="AA104" s="339"/>
      <c r="AB104" s="163"/>
      <c r="AC104" s="163"/>
      <c r="AD104" s="163"/>
      <c r="AE104" s="163"/>
      <c r="AF104" s="163"/>
      <c r="AG104" s="163"/>
      <c r="AH104" s="163"/>
      <c r="AI104" s="270"/>
      <c r="AJ104" s="24">
        <f t="shared" si="11"/>
        <v>0</v>
      </c>
      <c r="AK104" s="64">
        <f t="shared" si="6"/>
        <v>0</v>
      </c>
      <c r="AL104" s="64">
        <f t="shared" si="12"/>
        <v>0</v>
      </c>
    </row>
    <row r="105" spans="1:38" ht="24" customHeight="1">
      <c r="A105" s="24">
        <f>IF('様式 A-1'!$AL$1="","",'様式 A-1'!$AL$1)</f>
      </c>
      <c r="B105" s="62"/>
      <c r="C105" s="63">
        <f t="shared" si="4"/>
      </c>
      <c r="D105" s="63">
        <f t="shared" si="3"/>
      </c>
      <c r="E105" s="29">
        <f>'様式 A-1'!$D$7</f>
        <v>0</v>
      </c>
      <c r="F105" s="29" t="e">
        <f>'様式 WA-1（集計作業用）'!$D$6</f>
        <v>#N/A</v>
      </c>
      <c r="G105" s="181">
        <f>'様式 A-1'!$AG$7</f>
        <v>0</v>
      </c>
      <c r="H105" s="24"/>
      <c r="I105" s="62" t="s">
        <v>558</v>
      </c>
      <c r="J105" s="41"/>
      <c r="K105" s="42"/>
      <c r="L105" s="41"/>
      <c r="M105" s="42"/>
      <c r="N105" s="24" t="s">
        <v>29</v>
      </c>
      <c r="O105" s="62"/>
      <c r="P105" s="219"/>
      <c r="Q105" s="24"/>
      <c r="R105" s="24"/>
      <c r="S105" s="24"/>
      <c r="T105" s="30"/>
      <c r="U105" s="362">
        <f>'様式 A-1'!$W$7</f>
        <v>0</v>
      </c>
      <c r="V105" s="24"/>
      <c r="W105" s="24"/>
      <c r="X105" s="23"/>
      <c r="Y105" s="24">
        <f>IF(X105="","",DATEDIF(X105,'様式 A-1'!$G$2,"Y"))</f>
      </c>
      <c r="Z105" s="24"/>
      <c r="AA105" s="339"/>
      <c r="AB105" s="163"/>
      <c r="AC105" s="163"/>
      <c r="AD105" s="163"/>
      <c r="AE105" s="163"/>
      <c r="AF105" s="163"/>
      <c r="AG105" s="163"/>
      <c r="AH105" s="163"/>
      <c r="AI105" s="270"/>
      <c r="AJ105" s="24">
        <f t="shared" si="11"/>
        <v>0</v>
      </c>
      <c r="AK105" s="64">
        <f t="shared" si="6"/>
        <v>0</v>
      </c>
      <c r="AL105" s="64">
        <f t="shared" si="12"/>
        <v>0</v>
      </c>
    </row>
    <row r="106" spans="1:38" ht="24" customHeight="1">
      <c r="A106" s="24">
        <f>IF('様式 A-1'!$AL$1="","",'様式 A-1'!$AL$1)</f>
      </c>
      <c r="B106" s="62"/>
      <c r="C106" s="63">
        <f t="shared" si="4"/>
      </c>
      <c r="D106" s="63">
        <f t="shared" si="3"/>
      </c>
      <c r="E106" s="29">
        <f>'様式 A-1'!$D$7</f>
        <v>0</v>
      </c>
      <c r="F106" s="29" t="e">
        <f>'様式 WA-1（集計作業用）'!$D$6</f>
        <v>#N/A</v>
      </c>
      <c r="G106" s="181">
        <f>'様式 A-1'!$AG$7</f>
        <v>0</v>
      </c>
      <c r="H106" s="24"/>
      <c r="I106" s="62" t="s">
        <v>559</v>
      </c>
      <c r="J106" s="41"/>
      <c r="K106" s="42"/>
      <c r="L106" s="41"/>
      <c r="M106" s="42"/>
      <c r="N106" s="24" t="s">
        <v>29</v>
      </c>
      <c r="O106" s="62"/>
      <c r="P106" s="219"/>
      <c r="Q106" s="24"/>
      <c r="R106" s="24"/>
      <c r="S106" s="24"/>
      <c r="T106" s="30"/>
      <c r="U106" s="362">
        <f>'様式 A-1'!$W$7</f>
        <v>0</v>
      </c>
      <c r="V106" s="24"/>
      <c r="W106" s="24"/>
      <c r="X106" s="23"/>
      <c r="Y106" s="24">
        <f>IF(X106="","",DATEDIF(X106,'様式 A-1'!$G$2,"Y"))</f>
      </c>
      <c r="Z106" s="24"/>
      <c r="AA106" s="339"/>
      <c r="AB106" s="163"/>
      <c r="AC106" s="163"/>
      <c r="AD106" s="163"/>
      <c r="AE106" s="163"/>
      <c r="AF106" s="163"/>
      <c r="AG106" s="163"/>
      <c r="AH106" s="163"/>
      <c r="AI106" s="270"/>
      <c r="AJ106" s="24">
        <f aca="true" t="shared" si="13" ref="AJ106:AJ131">COUNT(AB106:AH106)</f>
        <v>0</v>
      </c>
      <c r="AK106" s="64">
        <f t="shared" si="6"/>
        <v>0</v>
      </c>
      <c r="AL106" s="64">
        <f t="shared" si="12"/>
        <v>0</v>
      </c>
    </row>
    <row r="107" spans="1:38" ht="24" customHeight="1">
      <c r="A107" s="24">
        <f>IF('様式 A-1'!$AL$1="","",'様式 A-1'!$AL$1)</f>
      </c>
      <c r="B107" s="62"/>
      <c r="C107" s="63">
        <f t="shared" si="4"/>
      </c>
      <c r="D107" s="63">
        <f t="shared" si="3"/>
      </c>
      <c r="E107" s="29">
        <f>'様式 A-1'!$D$7</f>
        <v>0</v>
      </c>
      <c r="F107" s="29" t="e">
        <f>'様式 WA-1（集計作業用）'!$D$6</f>
        <v>#N/A</v>
      </c>
      <c r="G107" s="181">
        <f>'様式 A-1'!$AG$7</f>
        <v>0</v>
      </c>
      <c r="H107" s="24"/>
      <c r="I107" s="62" t="s">
        <v>560</v>
      </c>
      <c r="J107" s="41"/>
      <c r="K107" s="42"/>
      <c r="L107" s="41"/>
      <c r="M107" s="42"/>
      <c r="N107" s="24" t="s">
        <v>29</v>
      </c>
      <c r="O107" s="62"/>
      <c r="P107" s="219"/>
      <c r="Q107" s="24"/>
      <c r="R107" s="24"/>
      <c r="S107" s="24"/>
      <c r="T107" s="30"/>
      <c r="U107" s="362">
        <f>'様式 A-1'!$W$7</f>
        <v>0</v>
      </c>
      <c r="V107" s="24"/>
      <c r="W107" s="24"/>
      <c r="X107" s="23"/>
      <c r="Y107" s="24">
        <f>IF(X107="","",DATEDIF(X107,'様式 A-1'!$G$2,"Y"))</f>
      </c>
      <c r="Z107" s="24"/>
      <c r="AA107" s="339"/>
      <c r="AB107" s="163"/>
      <c r="AC107" s="163"/>
      <c r="AD107" s="163"/>
      <c r="AE107" s="163"/>
      <c r="AF107" s="163"/>
      <c r="AG107" s="163"/>
      <c r="AH107" s="163"/>
      <c r="AI107" s="270"/>
      <c r="AJ107" s="24">
        <f t="shared" si="13"/>
        <v>0</v>
      </c>
      <c r="AK107" s="64">
        <f t="shared" si="6"/>
        <v>0</v>
      </c>
      <c r="AL107" s="64">
        <f t="shared" si="12"/>
        <v>0</v>
      </c>
    </row>
    <row r="108" spans="1:38" ht="24" customHeight="1">
      <c r="A108" s="24">
        <f>IF('様式 A-1'!$AL$1="","",'様式 A-1'!$AL$1)</f>
      </c>
      <c r="B108" s="62"/>
      <c r="C108" s="63">
        <f t="shared" si="4"/>
      </c>
      <c r="D108" s="63">
        <f t="shared" si="3"/>
      </c>
      <c r="E108" s="29">
        <f>'様式 A-1'!$D$7</f>
        <v>0</v>
      </c>
      <c r="F108" s="29" t="e">
        <f>'様式 WA-1（集計作業用）'!$D$6</f>
        <v>#N/A</v>
      </c>
      <c r="G108" s="181">
        <f>'様式 A-1'!$AG$7</f>
        <v>0</v>
      </c>
      <c r="H108" s="24"/>
      <c r="I108" s="62" t="s">
        <v>561</v>
      </c>
      <c r="J108" s="41"/>
      <c r="K108" s="42"/>
      <c r="L108" s="41"/>
      <c r="M108" s="42"/>
      <c r="N108" s="24" t="s">
        <v>29</v>
      </c>
      <c r="O108" s="62"/>
      <c r="P108" s="219"/>
      <c r="Q108" s="24"/>
      <c r="R108" s="24"/>
      <c r="S108" s="24"/>
      <c r="T108" s="30"/>
      <c r="U108" s="362">
        <f>'様式 A-1'!$W$7</f>
        <v>0</v>
      </c>
      <c r="V108" s="24"/>
      <c r="W108" s="24"/>
      <c r="X108" s="23"/>
      <c r="Y108" s="24">
        <f>IF(X108="","",DATEDIF(X108,'様式 A-1'!$G$2,"Y"))</f>
      </c>
      <c r="Z108" s="24"/>
      <c r="AA108" s="339"/>
      <c r="AB108" s="163"/>
      <c r="AC108" s="163"/>
      <c r="AD108" s="163"/>
      <c r="AE108" s="163"/>
      <c r="AF108" s="163"/>
      <c r="AG108" s="163"/>
      <c r="AH108" s="163"/>
      <c r="AI108" s="270"/>
      <c r="AJ108" s="24">
        <f t="shared" si="13"/>
        <v>0</v>
      </c>
      <c r="AK108" s="64">
        <f t="shared" si="6"/>
        <v>0</v>
      </c>
      <c r="AL108" s="64">
        <f t="shared" si="12"/>
        <v>0</v>
      </c>
    </row>
    <row r="109" spans="1:38" ht="24" customHeight="1">
      <c r="A109" s="24">
        <f>IF('様式 A-1'!$AL$1="","",'様式 A-1'!$AL$1)</f>
      </c>
      <c r="B109" s="62"/>
      <c r="C109" s="63">
        <f t="shared" si="4"/>
      </c>
      <c r="D109" s="63">
        <f t="shared" si="3"/>
      </c>
      <c r="E109" s="29">
        <f>'様式 A-1'!$D$7</f>
        <v>0</v>
      </c>
      <c r="F109" s="29" t="e">
        <f>'様式 WA-1（集計作業用）'!$D$6</f>
        <v>#N/A</v>
      </c>
      <c r="G109" s="181">
        <f>'様式 A-1'!$AG$7</f>
        <v>0</v>
      </c>
      <c r="H109" s="24"/>
      <c r="I109" s="62" t="s">
        <v>562</v>
      </c>
      <c r="J109" s="41"/>
      <c r="K109" s="42"/>
      <c r="L109" s="41"/>
      <c r="M109" s="42"/>
      <c r="N109" s="24" t="s">
        <v>29</v>
      </c>
      <c r="O109" s="62"/>
      <c r="P109" s="219"/>
      <c r="Q109" s="24"/>
      <c r="R109" s="24"/>
      <c r="S109" s="24"/>
      <c r="T109" s="30"/>
      <c r="U109" s="362">
        <f>'様式 A-1'!$W$7</f>
        <v>0</v>
      </c>
      <c r="V109" s="24"/>
      <c r="W109" s="24"/>
      <c r="X109" s="23"/>
      <c r="Y109" s="24">
        <f>IF(X109="","",DATEDIF(X109,'様式 A-1'!$G$2,"Y"))</f>
      </c>
      <c r="Z109" s="24"/>
      <c r="AA109" s="339"/>
      <c r="AB109" s="163"/>
      <c r="AC109" s="163"/>
      <c r="AD109" s="163"/>
      <c r="AE109" s="163"/>
      <c r="AF109" s="163"/>
      <c r="AG109" s="163"/>
      <c r="AH109" s="163"/>
      <c r="AI109" s="270"/>
      <c r="AJ109" s="24">
        <f t="shared" si="13"/>
        <v>0</v>
      </c>
      <c r="AK109" s="64">
        <f t="shared" si="6"/>
        <v>0</v>
      </c>
      <c r="AL109" s="64">
        <f t="shared" si="12"/>
        <v>0</v>
      </c>
    </row>
    <row r="110" spans="1:38" ht="24" customHeight="1">
      <c r="A110" s="24">
        <f>IF('様式 A-1'!$AL$1="","",'様式 A-1'!$AL$1)</f>
      </c>
      <c r="B110" s="62"/>
      <c r="C110" s="63">
        <f t="shared" si="4"/>
      </c>
      <c r="D110" s="63">
        <f t="shared" si="3"/>
      </c>
      <c r="E110" s="29">
        <f>'様式 A-1'!$D$7</f>
        <v>0</v>
      </c>
      <c r="F110" s="29" t="e">
        <f>'様式 WA-1（集計作業用）'!$D$6</f>
        <v>#N/A</v>
      </c>
      <c r="G110" s="181">
        <f>'様式 A-1'!$AG$7</f>
        <v>0</v>
      </c>
      <c r="H110" s="24"/>
      <c r="I110" s="62" t="s">
        <v>563</v>
      </c>
      <c r="J110" s="41"/>
      <c r="K110" s="42"/>
      <c r="L110" s="41"/>
      <c r="M110" s="42"/>
      <c r="N110" s="24" t="s">
        <v>29</v>
      </c>
      <c r="O110" s="62"/>
      <c r="P110" s="219"/>
      <c r="Q110" s="24"/>
      <c r="R110" s="24"/>
      <c r="S110" s="24"/>
      <c r="T110" s="30"/>
      <c r="U110" s="362">
        <f>'様式 A-1'!$W$7</f>
        <v>0</v>
      </c>
      <c r="V110" s="24"/>
      <c r="W110" s="24"/>
      <c r="X110" s="23"/>
      <c r="Y110" s="24">
        <f>IF(X110="","",DATEDIF(X110,'様式 A-1'!$G$2,"Y"))</f>
      </c>
      <c r="Z110" s="24"/>
      <c r="AA110" s="339"/>
      <c r="AB110" s="163"/>
      <c r="AC110" s="163"/>
      <c r="AD110" s="163"/>
      <c r="AE110" s="163"/>
      <c r="AF110" s="163"/>
      <c r="AG110" s="163"/>
      <c r="AH110" s="163"/>
      <c r="AI110" s="270"/>
      <c r="AJ110" s="24">
        <f t="shared" si="13"/>
        <v>0</v>
      </c>
      <c r="AK110" s="64">
        <f t="shared" si="6"/>
        <v>0</v>
      </c>
      <c r="AL110" s="64">
        <f t="shared" si="12"/>
        <v>0</v>
      </c>
    </row>
    <row r="111" spans="1:38" ht="24" customHeight="1">
      <c r="A111" s="24">
        <f>IF('様式 A-1'!$AL$1="","",'様式 A-1'!$AL$1)</f>
      </c>
      <c r="B111" s="62"/>
      <c r="C111" s="63">
        <f t="shared" si="4"/>
      </c>
      <c r="D111" s="63">
        <f t="shared" si="3"/>
      </c>
      <c r="E111" s="29">
        <f>'様式 A-1'!$D$7</f>
        <v>0</v>
      </c>
      <c r="F111" s="29" t="e">
        <f>'様式 WA-1（集計作業用）'!$D$6</f>
        <v>#N/A</v>
      </c>
      <c r="G111" s="181">
        <f>'様式 A-1'!$AG$7</f>
        <v>0</v>
      </c>
      <c r="H111" s="24"/>
      <c r="I111" s="62" t="s">
        <v>564</v>
      </c>
      <c r="J111" s="41"/>
      <c r="K111" s="42"/>
      <c r="L111" s="41"/>
      <c r="M111" s="42"/>
      <c r="N111" s="24" t="s">
        <v>29</v>
      </c>
      <c r="O111" s="62"/>
      <c r="P111" s="219"/>
      <c r="Q111" s="24"/>
      <c r="R111" s="24"/>
      <c r="S111" s="24"/>
      <c r="T111" s="30"/>
      <c r="U111" s="362">
        <f>'様式 A-1'!$W$7</f>
        <v>0</v>
      </c>
      <c r="V111" s="24"/>
      <c r="W111" s="24"/>
      <c r="X111" s="23"/>
      <c r="Y111" s="24">
        <f>IF(X111="","",DATEDIF(X111,'様式 A-1'!$G$2,"Y"))</f>
      </c>
      <c r="Z111" s="24"/>
      <c r="AA111" s="339"/>
      <c r="AB111" s="163"/>
      <c r="AC111" s="163"/>
      <c r="AD111" s="163"/>
      <c r="AE111" s="163"/>
      <c r="AF111" s="163"/>
      <c r="AG111" s="163"/>
      <c r="AH111" s="163"/>
      <c r="AI111" s="270"/>
      <c r="AJ111" s="24">
        <f t="shared" si="13"/>
        <v>0</v>
      </c>
      <c r="AK111" s="64">
        <f t="shared" si="6"/>
        <v>0</v>
      </c>
      <c r="AL111" s="64">
        <f t="shared" si="12"/>
        <v>0</v>
      </c>
    </row>
    <row r="112" spans="1:38" ht="24" customHeight="1">
      <c r="A112" s="24">
        <f>IF('様式 A-1'!$AL$1="","",'様式 A-1'!$AL$1)</f>
      </c>
      <c r="B112" s="62"/>
      <c r="C112" s="63">
        <f t="shared" si="4"/>
      </c>
      <c r="D112" s="63">
        <f t="shared" si="3"/>
      </c>
      <c r="E112" s="29">
        <f>'様式 A-1'!$D$7</f>
        <v>0</v>
      </c>
      <c r="F112" s="29" t="e">
        <f>'様式 WA-1（集計作業用）'!$D$6</f>
        <v>#N/A</v>
      </c>
      <c r="G112" s="181">
        <f>'様式 A-1'!$AG$7</f>
        <v>0</v>
      </c>
      <c r="H112" s="24"/>
      <c r="I112" s="62" t="s">
        <v>565</v>
      </c>
      <c r="J112" s="41"/>
      <c r="K112" s="42"/>
      <c r="L112" s="41"/>
      <c r="M112" s="42"/>
      <c r="N112" s="24" t="s">
        <v>29</v>
      </c>
      <c r="O112" s="62"/>
      <c r="P112" s="219"/>
      <c r="Q112" s="24"/>
      <c r="R112" s="24"/>
      <c r="S112" s="24"/>
      <c r="T112" s="30"/>
      <c r="U112" s="362">
        <f>'様式 A-1'!$W$7</f>
        <v>0</v>
      </c>
      <c r="V112" s="24"/>
      <c r="W112" s="24"/>
      <c r="X112" s="23"/>
      <c r="Y112" s="24">
        <f>IF(X112="","",DATEDIF(X112,'様式 A-1'!$G$2,"Y"))</f>
      </c>
      <c r="Z112" s="24"/>
      <c r="AA112" s="339"/>
      <c r="AB112" s="163"/>
      <c r="AC112" s="163"/>
      <c r="AD112" s="163"/>
      <c r="AE112" s="163"/>
      <c r="AF112" s="163"/>
      <c r="AG112" s="163"/>
      <c r="AH112" s="163"/>
      <c r="AI112" s="270"/>
      <c r="AJ112" s="24">
        <f t="shared" si="13"/>
        <v>0</v>
      </c>
      <c r="AK112" s="64">
        <f t="shared" si="6"/>
        <v>0</v>
      </c>
      <c r="AL112" s="64">
        <f t="shared" si="12"/>
        <v>0</v>
      </c>
    </row>
    <row r="113" spans="1:38" ht="24" customHeight="1">
      <c r="A113" s="24">
        <f>IF('様式 A-1'!$AL$1="","",'様式 A-1'!$AL$1)</f>
      </c>
      <c r="B113" s="62"/>
      <c r="C113" s="63">
        <f t="shared" si="4"/>
      </c>
      <c r="D113" s="63">
        <f t="shared" si="3"/>
      </c>
      <c r="E113" s="29">
        <f>'様式 A-1'!$D$7</f>
        <v>0</v>
      </c>
      <c r="F113" s="29" t="e">
        <f>'様式 WA-1（集計作業用）'!$D$6</f>
        <v>#N/A</v>
      </c>
      <c r="G113" s="181">
        <f>'様式 A-1'!$AG$7</f>
        <v>0</v>
      </c>
      <c r="H113" s="24"/>
      <c r="I113" s="62" t="s">
        <v>566</v>
      </c>
      <c r="J113" s="41"/>
      <c r="K113" s="42"/>
      <c r="L113" s="41"/>
      <c r="M113" s="42"/>
      <c r="N113" s="24" t="s">
        <v>29</v>
      </c>
      <c r="O113" s="62"/>
      <c r="P113" s="219"/>
      <c r="Q113" s="24"/>
      <c r="R113" s="24"/>
      <c r="S113" s="24"/>
      <c r="T113" s="30"/>
      <c r="U113" s="362">
        <f>'様式 A-1'!$W$7</f>
        <v>0</v>
      </c>
      <c r="V113" s="24"/>
      <c r="W113" s="24"/>
      <c r="X113" s="23"/>
      <c r="Y113" s="24">
        <f>IF(X113="","",DATEDIF(X113,'様式 A-1'!$G$2,"Y"))</f>
      </c>
      <c r="Z113" s="24"/>
      <c r="AA113" s="339"/>
      <c r="AB113" s="163"/>
      <c r="AC113" s="163"/>
      <c r="AD113" s="163"/>
      <c r="AE113" s="163"/>
      <c r="AF113" s="163"/>
      <c r="AG113" s="163"/>
      <c r="AH113" s="163"/>
      <c r="AI113" s="270"/>
      <c r="AJ113" s="24">
        <f t="shared" si="13"/>
        <v>0</v>
      </c>
      <c r="AK113" s="64">
        <f t="shared" si="6"/>
        <v>0</v>
      </c>
      <c r="AL113" s="64">
        <f t="shared" si="12"/>
        <v>0</v>
      </c>
    </row>
    <row r="114" spans="1:38" ht="24" customHeight="1">
      <c r="A114" s="24">
        <f>IF('様式 A-1'!$AL$1="","",'様式 A-1'!$AL$1)</f>
      </c>
      <c r="B114" s="62"/>
      <c r="C114" s="63">
        <f t="shared" si="4"/>
      </c>
      <c r="D114" s="63">
        <f t="shared" si="3"/>
      </c>
      <c r="E114" s="29">
        <f>'様式 A-1'!$D$7</f>
        <v>0</v>
      </c>
      <c r="F114" s="29" t="e">
        <f>'様式 WA-1（集計作業用）'!$D$6</f>
        <v>#N/A</v>
      </c>
      <c r="G114" s="181">
        <f>'様式 A-1'!$AG$7</f>
        <v>0</v>
      </c>
      <c r="H114" s="24"/>
      <c r="I114" s="62" t="s">
        <v>567</v>
      </c>
      <c r="J114" s="41"/>
      <c r="K114" s="42"/>
      <c r="L114" s="41"/>
      <c r="M114" s="42"/>
      <c r="N114" s="24" t="s">
        <v>29</v>
      </c>
      <c r="O114" s="62"/>
      <c r="P114" s="219"/>
      <c r="Q114" s="24"/>
      <c r="R114" s="24"/>
      <c r="S114" s="24"/>
      <c r="T114" s="30"/>
      <c r="U114" s="362">
        <f>'様式 A-1'!$W$7</f>
        <v>0</v>
      </c>
      <c r="V114" s="24"/>
      <c r="W114" s="24"/>
      <c r="X114" s="23"/>
      <c r="Y114" s="24">
        <f>IF(X114="","",DATEDIF(X114,'様式 A-1'!$G$2,"Y"))</f>
      </c>
      <c r="Z114" s="24"/>
      <c r="AA114" s="339"/>
      <c r="AB114" s="163"/>
      <c r="AC114" s="163"/>
      <c r="AD114" s="163"/>
      <c r="AE114" s="163"/>
      <c r="AF114" s="163"/>
      <c r="AG114" s="163"/>
      <c r="AH114" s="163"/>
      <c r="AI114" s="270"/>
      <c r="AJ114" s="24">
        <f t="shared" si="13"/>
        <v>0</v>
      </c>
      <c r="AK114" s="64">
        <f aca="true" t="shared" si="14" ref="AK114:AK131">IF(AJ114&lt;=$AQ$156,AJ114,$AQ$156)</f>
        <v>0</v>
      </c>
      <c r="AL114" s="64">
        <f aca="true" t="shared" si="15" ref="AL114:AL131">IF(AJ114&lt;=$AQ$156,0,AJ114-$AQ$156)</f>
        <v>0</v>
      </c>
    </row>
    <row r="115" spans="1:38" ht="24" customHeight="1">
      <c r="A115" s="24">
        <f>IF('様式 A-1'!$AL$1="","",'様式 A-1'!$AL$1)</f>
      </c>
      <c r="B115" s="62"/>
      <c r="C115" s="63">
        <f t="shared" si="4"/>
      </c>
      <c r="D115" s="63">
        <f aca="true" t="shared" si="16" ref="D115:D131">IF(J115="","",ASC(TRIM(L115&amp;" "&amp;M115)))</f>
      </c>
      <c r="E115" s="29">
        <f>'様式 A-1'!$D$7</f>
        <v>0</v>
      </c>
      <c r="F115" s="29" t="e">
        <f>'様式 WA-1（集計作業用）'!$D$6</f>
        <v>#N/A</v>
      </c>
      <c r="G115" s="181">
        <f>'様式 A-1'!$AG$7</f>
        <v>0</v>
      </c>
      <c r="H115" s="24"/>
      <c r="I115" s="62" t="s">
        <v>568</v>
      </c>
      <c r="J115" s="41"/>
      <c r="K115" s="42"/>
      <c r="L115" s="41"/>
      <c r="M115" s="42"/>
      <c r="N115" s="24" t="s">
        <v>29</v>
      </c>
      <c r="O115" s="62"/>
      <c r="P115" s="219"/>
      <c r="Q115" s="24"/>
      <c r="R115" s="24"/>
      <c r="S115" s="24"/>
      <c r="T115" s="30"/>
      <c r="U115" s="362">
        <f>'様式 A-1'!$W$7</f>
        <v>0</v>
      </c>
      <c r="V115" s="24"/>
      <c r="W115" s="24"/>
      <c r="X115" s="23"/>
      <c r="Y115" s="24">
        <f>IF(X115="","",DATEDIF(X115,'様式 A-1'!$G$2,"Y"))</f>
      </c>
      <c r="Z115" s="24"/>
      <c r="AA115" s="339"/>
      <c r="AB115" s="163"/>
      <c r="AC115" s="163"/>
      <c r="AD115" s="163"/>
      <c r="AE115" s="163"/>
      <c r="AF115" s="163"/>
      <c r="AG115" s="163"/>
      <c r="AH115" s="163"/>
      <c r="AI115" s="270"/>
      <c r="AJ115" s="24">
        <f t="shared" si="13"/>
        <v>0</v>
      </c>
      <c r="AK115" s="64">
        <f t="shared" si="14"/>
        <v>0</v>
      </c>
      <c r="AL115" s="64">
        <f t="shared" si="15"/>
        <v>0</v>
      </c>
    </row>
    <row r="116" spans="1:38" ht="24" customHeight="1">
      <c r="A116" s="24">
        <f>IF('様式 A-1'!$AL$1="","",'様式 A-1'!$AL$1)</f>
      </c>
      <c r="B116" s="62"/>
      <c r="C116" s="63">
        <f aca="true" t="shared" si="17" ref="C116:C131">IF(J116="","",TRIM(J116&amp;"　"&amp;K116))</f>
      </c>
      <c r="D116" s="63">
        <f t="shared" si="16"/>
      </c>
      <c r="E116" s="29">
        <f>'様式 A-1'!$D$7</f>
        <v>0</v>
      </c>
      <c r="F116" s="29" t="e">
        <f>'様式 WA-1（集計作業用）'!$D$6</f>
        <v>#N/A</v>
      </c>
      <c r="G116" s="181">
        <f>'様式 A-1'!$AG$7</f>
        <v>0</v>
      </c>
      <c r="H116" s="24"/>
      <c r="I116" s="62" t="s">
        <v>569</v>
      </c>
      <c r="J116" s="41"/>
      <c r="K116" s="42"/>
      <c r="L116" s="41"/>
      <c r="M116" s="42"/>
      <c r="N116" s="24" t="s">
        <v>29</v>
      </c>
      <c r="O116" s="62"/>
      <c r="P116" s="219"/>
      <c r="Q116" s="24"/>
      <c r="R116" s="24"/>
      <c r="S116" s="24"/>
      <c r="T116" s="30"/>
      <c r="U116" s="362">
        <f>'様式 A-1'!$W$7</f>
        <v>0</v>
      </c>
      <c r="V116" s="24"/>
      <c r="W116" s="24"/>
      <c r="X116" s="23"/>
      <c r="Y116" s="24">
        <f>IF(X116="","",DATEDIF(X116,'様式 A-1'!$G$2,"Y"))</f>
      </c>
      <c r="Z116" s="24"/>
      <c r="AA116" s="339"/>
      <c r="AB116" s="163"/>
      <c r="AC116" s="163"/>
      <c r="AD116" s="163"/>
      <c r="AE116" s="163"/>
      <c r="AF116" s="163"/>
      <c r="AG116" s="163"/>
      <c r="AH116" s="163"/>
      <c r="AI116" s="270"/>
      <c r="AJ116" s="24">
        <f t="shared" si="13"/>
        <v>0</v>
      </c>
      <c r="AK116" s="64">
        <f t="shared" si="14"/>
        <v>0</v>
      </c>
      <c r="AL116" s="64">
        <f t="shared" si="15"/>
        <v>0</v>
      </c>
    </row>
    <row r="117" spans="1:38" ht="24" customHeight="1">
      <c r="A117" s="24">
        <f>IF('様式 A-1'!$AL$1="","",'様式 A-1'!$AL$1)</f>
      </c>
      <c r="B117" s="62"/>
      <c r="C117" s="63">
        <f t="shared" si="17"/>
      </c>
      <c r="D117" s="63">
        <f t="shared" si="16"/>
      </c>
      <c r="E117" s="29">
        <f>'様式 A-1'!$D$7</f>
        <v>0</v>
      </c>
      <c r="F117" s="29" t="e">
        <f>'様式 WA-1（集計作業用）'!$D$6</f>
        <v>#N/A</v>
      </c>
      <c r="G117" s="181">
        <f>'様式 A-1'!$AG$7</f>
        <v>0</v>
      </c>
      <c r="H117" s="24"/>
      <c r="I117" s="62" t="s">
        <v>570</v>
      </c>
      <c r="J117" s="41"/>
      <c r="K117" s="42"/>
      <c r="L117" s="41"/>
      <c r="M117" s="42"/>
      <c r="N117" s="24" t="s">
        <v>29</v>
      </c>
      <c r="O117" s="62"/>
      <c r="P117" s="219"/>
      <c r="Q117" s="24"/>
      <c r="R117" s="24"/>
      <c r="S117" s="24"/>
      <c r="T117" s="30"/>
      <c r="U117" s="362">
        <f>'様式 A-1'!$W$7</f>
        <v>0</v>
      </c>
      <c r="V117" s="24"/>
      <c r="W117" s="24"/>
      <c r="X117" s="23"/>
      <c r="Y117" s="24">
        <f>IF(X117="","",DATEDIF(X117,'様式 A-1'!$G$2,"Y"))</f>
      </c>
      <c r="Z117" s="24"/>
      <c r="AA117" s="339"/>
      <c r="AB117" s="163"/>
      <c r="AC117" s="163"/>
      <c r="AD117" s="163"/>
      <c r="AE117" s="163"/>
      <c r="AF117" s="163"/>
      <c r="AG117" s="163"/>
      <c r="AH117" s="163"/>
      <c r="AI117" s="270"/>
      <c r="AJ117" s="24">
        <f t="shared" si="13"/>
        <v>0</v>
      </c>
      <c r="AK117" s="64">
        <f t="shared" si="14"/>
        <v>0</v>
      </c>
      <c r="AL117" s="64">
        <f t="shared" si="15"/>
        <v>0</v>
      </c>
    </row>
    <row r="118" spans="1:38" ht="24" customHeight="1">
      <c r="A118" s="24">
        <f>IF('様式 A-1'!$AL$1="","",'様式 A-1'!$AL$1)</f>
      </c>
      <c r="B118" s="62"/>
      <c r="C118" s="63">
        <f t="shared" si="17"/>
      </c>
      <c r="D118" s="63">
        <f t="shared" si="16"/>
      </c>
      <c r="E118" s="29">
        <f>'様式 A-1'!$D$7</f>
        <v>0</v>
      </c>
      <c r="F118" s="29" t="e">
        <f>'様式 WA-1（集計作業用）'!$D$6</f>
        <v>#N/A</v>
      </c>
      <c r="G118" s="181">
        <f>'様式 A-1'!$AG$7</f>
        <v>0</v>
      </c>
      <c r="H118" s="24"/>
      <c r="I118" s="62" t="s">
        <v>571</v>
      </c>
      <c r="J118" s="41"/>
      <c r="K118" s="42"/>
      <c r="L118" s="41"/>
      <c r="M118" s="42"/>
      <c r="N118" s="24" t="s">
        <v>29</v>
      </c>
      <c r="O118" s="62"/>
      <c r="P118" s="219"/>
      <c r="Q118" s="24"/>
      <c r="R118" s="24"/>
      <c r="S118" s="24"/>
      <c r="T118" s="30"/>
      <c r="U118" s="362">
        <f>'様式 A-1'!$W$7</f>
        <v>0</v>
      </c>
      <c r="V118" s="24"/>
      <c r="W118" s="24"/>
      <c r="X118" s="23"/>
      <c r="Y118" s="24">
        <f>IF(X118="","",DATEDIF(X118,'様式 A-1'!$G$2,"Y"))</f>
      </c>
      <c r="Z118" s="24"/>
      <c r="AA118" s="339"/>
      <c r="AB118" s="163"/>
      <c r="AC118" s="163"/>
      <c r="AD118" s="163"/>
      <c r="AE118" s="163"/>
      <c r="AF118" s="163"/>
      <c r="AG118" s="163"/>
      <c r="AH118" s="163"/>
      <c r="AI118" s="270"/>
      <c r="AJ118" s="24">
        <f t="shared" si="13"/>
        <v>0</v>
      </c>
      <c r="AK118" s="64">
        <f t="shared" si="14"/>
        <v>0</v>
      </c>
      <c r="AL118" s="64">
        <f t="shared" si="15"/>
        <v>0</v>
      </c>
    </row>
    <row r="119" spans="1:38" ht="24" customHeight="1">
      <c r="A119" s="24">
        <f>IF('様式 A-1'!$AL$1="","",'様式 A-1'!$AL$1)</f>
      </c>
      <c r="B119" s="62"/>
      <c r="C119" s="63">
        <f t="shared" si="17"/>
      </c>
      <c r="D119" s="63">
        <f t="shared" si="16"/>
      </c>
      <c r="E119" s="29">
        <f>'様式 A-1'!$D$7</f>
        <v>0</v>
      </c>
      <c r="F119" s="29" t="e">
        <f>'様式 WA-1（集計作業用）'!$D$6</f>
        <v>#N/A</v>
      </c>
      <c r="G119" s="181">
        <f>'様式 A-1'!$AG$7</f>
        <v>0</v>
      </c>
      <c r="H119" s="24"/>
      <c r="I119" s="62" t="s">
        <v>572</v>
      </c>
      <c r="J119" s="41"/>
      <c r="K119" s="42"/>
      <c r="L119" s="41"/>
      <c r="M119" s="42"/>
      <c r="N119" s="24" t="s">
        <v>29</v>
      </c>
      <c r="O119" s="62"/>
      <c r="P119" s="219"/>
      <c r="Q119" s="24"/>
      <c r="R119" s="24"/>
      <c r="S119" s="24"/>
      <c r="T119" s="30"/>
      <c r="U119" s="362">
        <f>'様式 A-1'!$W$7</f>
        <v>0</v>
      </c>
      <c r="V119" s="24"/>
      <c r="W119" s="24"/>
      <c r="X119" s="23"/>
      <c r="Y119" s="24">
        <f>IF(X119="","",DATEDIF(X119,'様式 A-1'!$G$2,"Y"))</f>
      </c>
      <c r="Z119" s="24"/>
      <c r="AA119" s="339"/>
      <c r="AB119" s="163"/>
      <c r="AC119" s="163"/>
      <c r="AD119" s="163"/>
      <c r="AE119" s="163"/>
      <c r="AF119" s="163"/>
      <c r="AG119" s="163"/>
      <c r="AH119" s="163"/>
      <c r="AI119" s="270"/>
      <c r="AJ119" s="24">
        <f t="shared" si="13"/>
        <v>0</v>
      </c>
      <c r="AK119" s="64">
        <f t="shared" si="14"/>
        <v>0</v>
      </c>
      <c r="AL119" s="64">
        <f t="shared" si="15"/>
        <v>0</v>
      </c>
    </row>
    <row r="120" spans="1:38" ht="24" customHeight="1">
      <c r="A120" s="24">
        <f>IF('様式 A-1'!$AL$1="","",'様式 A-1'!$AL$1)</f>
      </c>
      <c r="B120" s="62"/>
      <c r="C120" s="63">
        <f t="shared" si="17"/>
      </c>
      <c r="D120" s="63">
        <f t="shared" si="16"/>
      </c>
      <c r="E120" s="29">
        <f>'様式 A-1'!$D$7</f>
        <v>0</v>
      </c>
      <c r="F120" s="29" t="e">
        <f>'様式 WA-1（集計作業用）'!$D$6</f>
        <v>#N/A</v>
      </c>
      <c r="G120" s="181">
        <f>'様式 A-1'!$AG$7</f>
        <v>0</v>
      </c>
      <c r="H120" s="24"/>
      <c r="I120" s="62" t="s">
        <v>573</v>
      </c>
      <c r="J120" s="41"/>
      <c r="K120" s="42"/>
      <c r="L120" s="41"/>
      <c r="M120" s="42"/>
      <c r="N120" s="24" t="s">
        <v>29</v>
      </c>
      <c r="O120" s="62"/>
      <c r="P120" s="219"/>
      <c r="Q120" s="24"/>
      <c r="R120" s="24"/>
      <c r="S120" s="24"/>
      <c r="T120" s="30"/>
      <c r="U120" s="362">
        <f>'様式 A-1'!$W$7</f>
        <v>0</v>
      </c>
      <c r="V120" s="24"/>
      <c r="W120" s="24"/>
      <c r="X120" s="23"/>
      <c r="Y120" s="24">
        <f>IF(X120="","",DATEDIF(X120,'様式 A-1'!$G$2,"Y"))</f>
      </c>
      <c r="Z120" s="24"/>
      <c r="AA120" s="339"/>
      <c r="AB120" s="163"/>
      <c r="AC120" s="163"/>
      <c r="AD120" s="163"/>
      <c r="AE120" s="163"/>
      <c r="AF120" s="163"/>
      <c r="AG120" s="163"/>
      <c r="AH120" s="163"/>
      <c r="AI120" s="270"/>
      <c r="AJ120" s="24">
        <f t="shared" si="13"/>
        <v>0</v>
      </c>
      <c r="AK120" s="64">
        <f t="shared" si="14"/>
        <v>0</v>
      </c>
      <c r="AL120" s="64">
        <f t="shared" si="15"/>
        <v>0</v>
      </c>
    </row>
    <row r="121" spans="1:38" ht="24" customHeight="1">
      <c r="A121" s="24">
        <f>IF('様式 A-1'!$AL$1="","",'様式 A-1'!$AL$1)</f>
      </c>
      <c r="B121" s="62"/>
      <c r="C121" s="63">
        <f t="shared" si="17"/>
      </c>
      <c r="D121" s="63">
        <f t="shared" si="16"/>
      </c>
      <c r="E121" s="29">
        <f>'様式 A-1'!$D$7</f>
        <v>0</v>
      </c>
      <c r="F121" s="29" t="e">
        <f>'様式 WA-1（集計作業用）'!$D$6</f>
        <v>#N/A</v>
      </c>
      <c r="G121" s="181">
        <f>'様式 A-1'!$AG$7</f>
        <v>0</v>
      </c>
      <c r="H121" s="24"/>
      <c r="I121" s="62" t="s">
        <v>574</v>
      </c>
      <c r="J121" s="41"/>
      <c r="K121" s="42"/>
      <c r="L121" s="41"/>
      <c r="M121" s="42"/>
      <c r="N121" s="24" t="s">
        <v>29</v>
      </c>
      <c r="O121" s="62"/>
      <c r="P121" s="219"/>
      <c r="Q121" s="24"/>
      <c r="R121" s="24"/>
      <c r="S121" s="24"/>
      <c r="T121" s="30"/>
      <c r="U121" s="362">
        <f>'様式 A-1'!$W$7</f>
        <v>0</v>
      </c>
      <c r="V121" s="24"/>
      <c r="W121" s="24"/>
      <c r="X121" s="23"/>
      <c r="Y121" s="24">
        <f>IF(X121="","",DATEDIF(X121,'様式 A-1'!$G$2,"Y"))</f>
      </c>
      <c r="Z121" s="24"/>
      <c r="AA121" s="339"/>
      <c r="AB121" s="163"/>
      <c r="AC121" s="163"/>
      <c r="AD121" s="163"/>
      <c r="AE121" s="163"/>
      <c r="AF121" s="163"/>
      <c r="AG121" s="163"/>
      <c r="AH121" s="163"/>
      <c r="AI121" s="270"/>
      <c r="AJ121" s="24">
        <f>COUNT(AB121:AH121)</f>
        <v>0</v>
      </c>
      <c r="AK121" s="64">
        <f>IF(AJ121&lt;=$AQ$156,AJ121,$AQ$156)</f>
        <v>0</v>
      </c>
      <c r="AL121" s="64">
        <f t="shared" si="15"/>
        <v>0</v>
      </c>
    </row>
    <row r="122" spans="1:38" ht="24" customHeight="1">
      <c r="A122" s="24">
        <f>IF('様式 A-1'!$AL$1="","",'様式 A-1'!$AL$1)</f>
      </c>
      <c r="B122" s="62"/>
      <c r="C122" s="63">
        <f t="shared" si="17"/>
      </c>
      <c r="D122" s="63">
        <f t="shared" si="16"/>
      </c>
      <c r="E122" s="29">
        <f>'様式 A-1'!$D$7</f>
        <v>0</v>
      </c>
      <c r="F122" s="29" t="e">
        <f>'様式 WA-1（集計作業用）'!$D$6</f>
        <v>#N/A</v>
      </c>
      <c r="G122" s="181">
        <f>'様式 A-1'!$AG$7</f>
        <v>0</v>
      </c>
      <c r="H122" s="24"/>
      <c r="I122" s="62" t="s">
        <v>575</v>
      </c>
      <c r="J122" s="41"/>
      <c r="K122" s="42"/>
      <c r="L122" s="41"/>
      <c r="M122" s="42"/>
      <c r="N122" s="24" t="s">
        <v>29</v>
      </c>
      <c r="O122" s="62"/>
      <c r="P122" s="219"/>
      <c r="Q122" s="24"/>
      <c r="R122" s="24"/>
      <c r="S122" s="24"/>
      <c r="T122" s="30"/>
      <c r="U122" s="362">
        <f>'様式 A-1'!$W$7</f>
        <v>0</v>
      </c>
      <c r="V122" s="24"/>
      <c r="W122" s="24"/>
      <c r="X122" s="23"/>
      <c r="Y122" s="24">
        <f>IF(X122="","",DATEDIF(X122,'様式 A-1'!$G$2,"Y"))</f>
      </c>
      <c r="Z122" s="24"/>
      <c r="AA122" s="339"/>
      <c r="AB122" s="163"/>
      <c r="AC122" s="163"/>
      <c r="AD122" s="163"/>
      <c r="AE122" s="163"/>
      <c r="AF122" s="163"/>
      <c r="AG122" s="163"/>
      <c r="AH122" s="163"/>
      <c r="AI122" s="270"/>
      <c r="AJ122" s="24">
        <f t="shared" si="13"/>
        <v>0</v>
      </c>
      <c r="AK122" s="64">
        <f t="shared" si="14"/>
        <v>0</v>
      </c>
      <c r="AL122" s="64">
        <f t="shared" si="15"/>
        <v>0</v>
      </c>
    </row>
    <row r="123" spans="1:38" ht="24" customHeight="1">
      <c r="A123" s="24">
        <f>IF('様式 A-1'!$AL$1="","",'様式 A-1'!$AL$1)</f>
      </c>
      <c r="B123" s="62"/>
      <c r="C123" s="63">
        <f t="shared" si="17"/>
      </c>
      <c r="D123" s="63">
        <f t="shared" si="16"/>
      </c>
      <c r="E123" s="29">
        <f>'様式 A-1'!$D$7</f>
        <v>0</v>
      </c>
      <c r="F123" s="29" t="e">
        <f>'様式 WA-1（集計作業用）'!$D$6</f>
        <v>#N/A</v>
      </c>
      <c r="G123" s="181">
        <f>'様式 A-1'!$AG$7</f>
        <v>0</v>
      </c>
      <c r="H123" s="24"/>
      <c r="I123" s="62" t="s">
        <v>576</v>
      </c>
      <c r="J123" s="41"/>
      <c r="K123" s="42"/>
      <c r="L123" s="41"/>
      <c r="M123" s="42"/>
      <c r="N123" s="24" t="s">
        <v>29</v>
      </c>
      <c r="O123" s="62"/>
      <c r="P123" s="219"/>
      <c r="Q123" s="24"/>
      <c r="R123" s="24"/>
      <c r="S123" s="24"/>
      <c r="T123" s="30"/>
      <c r="U123" s="362">
        <f>'様式 A-1'!$W$7</f>
        <v>0</v>
      </c>
      <c r="V123" s="24"/>
      <c r="W123" s="24"/>
      <c r="X123" s="23"/>
      <c r="Y123" s="24">
        <f>IF(X123="","",DATEDIF(X123,'様式 A-1'!$G$2,"Y"))</f>
      </c>
      <c r="Z123" s="24"/>
      <c r="AA123" s="339"/>
      <c r="AB123" s="163"/>
      <c r="AC123" s="163"/>
      <c r="AD123" s="163"/>
      <c r="AE123" s="163"/>
      <c r="AF123" s="163"/>
      <c r="AG123" s="163"/>
      <c r="AH123" s="163"/>
      <c r="AI123" s="270"/>
      <c r="AJ123" s="24">
        <f t="shared" si="13"/>
        <v>0</v>
      </c>
      <c r="AK123" s="64">
        <f t="shared" si="14"/>
        <v>0</v>
      </c>
      <c r="AL123" s="64">
        <f t="shared" si="15"/>
        <v>0</v>
      </c>
    </row>
    <row r="124" spans="1:38" ht="24" customHeight="1">
      <c r="A124" s="24">
        <f>IF('様式 A-1'!$AL$1="","",'様式 A-1'!$AL$1)</f>
      </c>
      <c r="B124" s="62"/>
      <c r="C124" s="63">
        <f t="shared" si="17"/>
      </c>
      <c r="D124" s="63">
        <f t="shared" si="16"/>
      </c>
      <c r="E124" s="29">
        <f>'様式 A-1'!$D$7</f>
        <v>0</v>
      </c>
      <c r="F124" s="29" t="e">
        <f>'様式 WA-1（集計作業用）'!$D$6</f>
        <v>#N/A</v>
      </c>
      <c r="G124" s="181">
        <f>'様式 A-1'!$AG$7</f>
        <v>0</v>
      </c>
      <c r="H124" s="24"/>
      <c r="I124" s="62" t="s">
        <v>577</v>
      </c>
      <c r="J124" s="41"/>
      <c r="K124" s="42"/>
      <c r="L124" s="41"/>
      <c r="M124" s="42"/>
      <c r="N124" s="24" t="s">
        <v>29</v>
      </c>
      <c r="O124" s="62"/>
      <c r="P124" s="219"/>
      <c r="Q124" s="24"/>
      <c r="R124" s="24"/>
      <c r="S124" s="24"/>
      <c r="T124" s="30"/>
      <c r="U124" s="362">
        <f>'様式 A-1'!$W$7</f>
        <v>0</v>
      </c>
      <c r="V124" s="24"/>
      <c r="W124" s="24"/>
      <c r="X124" s="23"/>
      <c r="Y124" s="24">
        <f>IF(X124="","",DATEDIF(X124,'様式 A-1'!$G$2,"Y"))</f>
      </c>
      <c r="Z124" s="24"/>
      <c r="AA124" s="339"/>
      <c r="AB124" s="163"/>
      <c r="AC124" s="163"/>
      <c r="AD124" s="163"/>
      <c r="AE124" s="163"/>
      <c r="AF124" s="163"/>
      <c r="AG124" s="163"/>
      <c r="AH124" s="163"/>
      <c r="AI124" s="270"/>
      <c r="AJ124" s="24">
        <f t="shared" si="13"/>
        <v>0</v>
      </c>
      <c r="AK124" s="64">
        <f t="shared" si="14"/>
        <v>0</v>
      </c>
      <c r="AL124" s="64">
        <f t="shared" si="15"/>
        <v>0</v>
      </c>
    </row>
    <row r="125" spans="1:38" ht="24" customHeight="1">
      <c r="A125" s="24">
        <f>IF('様式 A-1'!$AL$1="","",'様式 A-1'!$AL$1)</f>
      </c>
      <c r="B125" s="62"/>
      <c r="C125" s="63">
        <f t="shared" si="17"/>
      </c>
      <c r="D125" s="63">
        <f t="shared" si="16"/>
      </c>
      <c r="E125" s="29">
        <f>'様式 A-1'!$D$7</f>
        <v>0</v>
      </c>
      <c r="F125" s="29" t="e">
        <f>'様式 WA-1（集計作業用）'!$D$6</f>
        <v>#N/A</v>
      </c>
      <c r="G125" s="181">
        <f>'様式 A-1'!$AG$7</f>
        <v>0</v>
      </c>
      <c r="H125" s="24"/>
      <c r="I125" s="62" t="s">
        <v>578</v>
      </c>
      <c r="J125" s="41"/>
      <c r="K125" s="42"/>
      <c r="L125" s="41"/>
      <c r="M125" s="42"/>
      <c r="N125" s="24" t="s">
        <v>29</v>
      </c>
      <c r="O125" s="62"/>
      <c r="P125" s="219"/>
      <c r="Q125" s="24"/>
      <c r="R125" s="24"/>
      <c r="S125" s="24"/>
      <c r="T125" s="30"/>
      <c r="U125" s="362">
        <f>'様式 A-1'!$W$7</f>
        <v>0</v>
      </c>
      <c r="V125" s="24"/>
      <c r="W125" s="24"/>
      <c r="X125" s="23"/>
      <c r="Y125" s="24">
        <f>IF(X125="","",DATEDIF(X125,'様式 A-1'!$G$2,"Y"))</f>
      </c>
      <c r="Z125" s="24"/>
      <c r="AA125" s="339"/>
      <c r="AB125" s="163"/>
      <c r="AC125" s="163"/>
      <c r="AD125" s="163"/>
      <c r="AE125" s="163"/>
      <c r="AF125" s="163"/>
      <c r="AG125" s="163"/>
      <c r="AH125" s="163"/>
      <c r="AI125" s="270"/>
      <c r="AJ125" s="24">
        <f t="shared" si="13"/>
        <v>0</v>
      </c>
      <c r="AK125" s="64">
        <f t="shared" si="14"/>
        <v>0</v>
      </c>
      <c r="AL125" s="64">
        <f t="shared" si="15"/>
        <v>0</v>
      </c>
    </row>
    <row r="126" spans="1:38" ht="24" customHeight="1">
      <c r="A126" s="24">
        <f>IF('様式 A-1'!$AL$1="","",'様式 A-1'!$AL$1)</f>
      </c>
      <c r="B126" s="62"/>
      <c r="C126" s="63">
        <f t="shared" si="17"/>
      </c>
      <c r="D126" s="63">
        <f t="shared" si="16"/>
      </c>
      <c r="E126" s="29">
        <f>'様式 A-1'!$D$7</f>
        <v>0</v>
      </c>
      <c r="F126" s="29" t="e">
        <f>'様式 WA-1（集計作業用）'!$D$6</f>
        <v>#N/A</v>
      </c>
      <c r="G126" s="181">
        <f>'様式 A-1'!$AG$7</f>
        <v>0</v>
      </c>
      <c r="H126" s="24"/>
      <c r="I126" s="62" t="s">
        <v>579</v>
      </c>
      <c r="J126" s="41"/>
      <c r="K126" s="42"/>
      <c r="L126" s="41"/>
      <c r="M126" s="42"/>
      <c r="N126" s="24" t="s">
        <v>29</v>
      </c>
      <c r="O126" s="62"/>
      <c r="P126" s="219"/>
      <c r="Q126" s="24"/>
      <c r="R126" s="24"/>
      <c r="S126" s="24"/>
      <c r="T126" s="30"/>
      <c r="U126" s="362">
        <f>'様式 A-1'!$W$7</f>
        <v>0</v>
      </c>
      <c r="V126" s="24"/>
      <c r="W126" s="24"/>
      <c r="X126" s="23"/>
      <c r="Y126" s="24">
        <f>IF(X126="","",DATEDIF(X126,'様式 A-1'!$G$2,"Y"))</f>
      </c>
      <c r="Z126" s="24"/>
      <c r="AA126" s="339"/>
      <c r="AB126" s="163"/>
      <c r="AC126" s="163"/>
      <c r="AD126" s="163"/>
      <c r="AE126" s="163"/>
      <c r="AF126" s="163"/>
      <c r="AG126" s="163"/>
      <c r="AH126" s="163"/>
      <c r="AI126" s="270"/>
      <c r="AJ126" s="24">
        <f t="shared" si="13"/>
        <v>0</v>
      </c>
      <c r="AK126" s="64">
        <f t="shared" si="14"/>
        <v>0</v>
      </c>
      <c r="AL126" s="64">
        <f t="shared" si="15"/>
        <v>0</v>
      </c>
    </row>
    <row r="127" spans="1:38" ht="24" customHeight="1">
      <c r="A127" s="24">
        <f>IF('様式 A-1'!$AL$1="","",'様式 A-1'!$AL$1)</f>
      </c>
      <c r="B127" s="62"/>
      <c r="C127" s="63">
        <f t="shared" si="17"/>
      </c>
      <c r="D127" s="63">
        <f t="shared" si="16"/>
      </c>
      <c r="E127" s="29">
        <f>'様式 A-1'!$D$7</f>
        <v>0</v>
      </c>
      <c r="F127" s="29" t="e">
        <f>'様式 WA-1（集計作業用）'!$D$6</f>
        <v>#N/A</v>
      </c>
      <c r="G127" s="181">
        <f>'様式 A-1'!$AG$7</f>
        <v>0</v>
      </c>
      <c r="H127" s="24"/>
      <c r="I127" s="62" t="s">
        <v>580</v>
      </c>
      <c r="J127" s="41"/>
      <c r="K127" s="42"/>
      <c r="L127" s="41"/>
      <c r="M127" s="42"/>
      <c r="N127" s="24" t="s">
        <v>29</v>
      </c>
      <c r="O127" s="62"/>
      <c r="P127" s="219"/>
      <c r="Q127" s="24"/>
      <c r="R127" s="24"/>
      <c r="S127" s="24"/>
      <c r="T127" s="30"/>
      <c r="U127" s="362">
        <f>'様式 A-1'!$W$7</f>
        <v>0</v>
      </c>
      <c r="V127" s="24"/>
      <c r="W127" s="24"/>
      <c r="X127" s="23"/>
      <c r="Y127" s="24">
        <f>IF(X127="","",DATEDIF(X127,'様式 A-1'!$G$2,"Y"))</f>
      </c>
      <c r="Z127" s="24"/>
      <c r="AA127" s="339"/>
      <c r="AB127" s="163"/>
      <c r="AC127" s="163"/>
      <c r="AD127" s="163"/>
      <c r="AE127" s="163"/>
      <c r="AF127" s="163"/>
      <c r="AG127" s="163"/>
      <c r="AH127" s="163"/>
      <c r="AI127" s="270"/>
      <c r="AJ127" s="24">
        <f t="shared" si="13"/>
        <v>0</v>
      </c>
      <c r="AK127" s="64">
        <f t="shared" si="14"/>
        <v>0</v>
      </c>
      <c r="AL127" s="64">
        <f t="shared" si="15"/>
        <v>0</v>
      </c>
    </row>
    <row r="128" spans="1:38" ht="24" customHeight="1">
      <c r="A128" s="24">
        <f>IF('様式 A-1'!$AL$1="","",'様式 A-1'!$AL$1)</f>
      </c>
      <c r="B128" s="62"/>
      <c r="C128" s="63">
        <f t="shared" si="17"/>
      </c>
      <c r="D128" s="63">
        <f t="shared" si="16"/>
      </c>
      <c r="E128" s="29">
        <f>'様式 A-1'!$D$7</f>
        <v>0</v>
      </c>
      <c r="F128" s="29" t="e">
        <f>'様式 WA-1（集計作業用）'!$D$6</f>
        <v>#N/A</v>
      </c>
      <c r="G128" s="181">
        <f>'様式 A-1'!$AG$7</f>
        <v>0</v>
      </c>
      <c r="H128" s="24"/>
      <c r="I128" s="62" t="s">
        <v>581</v>
      </c>
      <c r="J128" s="41"/>
      <c r="K128" s="42"/>
      <c r="L128" s="41"/>
      <c r="M128" s="42"/>
      <c r="N128" s="24" t="s">
        <v>29</v>
      </c>
      <c r="O128" s="62"/>
      <c r="P128" s="219"/>
      <c r="Q128" s="24"/>
      <c r="R128" s="24"/>
      <c r="S128" s="24"/>
      <c r="T128" s="30"/>
      <c r="U128" s="362">
        <f>'様式 A-1'!$W$7</f>
        <v>0</v>
      </c>
      <c r="V128" s="24"/>
      <c r="W128" s="24"/>
      <c r="X128" s="23"/>
      <c r="Y128" s="24">
        <f>IF(X128="","",DATEDIF(X128,'様式 A-1'!$G$2,"Y"))</f>
      </c>
      <c r="Z128" s="24"/>
      <c r="AA128" s="339"/>
      <c r="AB128" s="163"/>
      <c r="AC128" s="163"/>
      <c r="AD128" s="163"/>
      <c r="AE128" s="163"/>
      <c r="AF128" s="163"/>
      <c r="AG128" s="163"/>
      <c r="AH128" s="163"/>
      <c r="AI128" s="270"/>
      <c r="AJ128" s="24">
        <f t="shared" si="13"/>
        <v>0</v>
      </c>
      <c r="AK128" s="64">
        <f t="shared" si="14"/>
        <v>0</v>
      </c>
      <c r="AL128" s="64">
        <f t="shared" si="15"/>
        <v>0</v>
      </c>
    </row>
    <row r="129" spans="1:38" ht="24" customHeight="1">
      <c r="A129" s="24">
        <f>IF('様式 A-1'!$AL$1="","",'様式 A-1'!$AL$1)</f>
      </c>
      <c r="B129" s="62"/>
      <c r="C129" s="63">
        <f t="shared" si="17"/>
      </c>
      <c r="D129" s="63">
        <f t="shared" si="16"/>
      </c>
      <c r="E129" s="29">
        <f>'様式 A-1'!$D$7</f>
        <v>0</v>
      </c>
      <c r="F129" s="29" t="e">
        <f>'様式 WA-1（集計作業用）'!$D$6</f>
        <v>#N/A</v>
      </c>
      <c r="G129" s="181">
        <f>'様式 A-1'!$AG$7</f>
        <v>0</v>
      </c>
      <c r="H129" s="24"/>
      <c r="I129" s="62" t="s">
        <v>582</v>
      </c>
      <c r="J129" s="41"/>
      <c r="K129" s="42"/>
      <c r="L129" s="41"/>
      <c r="M129" s="42"/>
      <c r="N129" s="24" t="s">
        <v>29</v>
      </c>
      <c r="O129" s="62"/>
      <c r="P129" s="219"/>
      <c r="Q129" s="24"/>
      <c r="R129" s="24"/>
      <c r="S129" s="24"/>
      <c r="T129" s="30"/>
      <c r="U129" s="362">
        <f>'様式 A-1'!$W$7</f>
        <v>0</v>
      </c>
      <c r="V129" s="24"/>
      <c r="W129" s="24"/>
      <c r="X129" s="23"/>
      <c r="Y129" s="24">
        <f>IF(X129="","",DATEDIF(X129,'様式 A-1'!$G$2,"Y"))</f>
      </c>
      <c r="Z129" s="24"/>
      <c r="AA129" s="339"/>
      <c r="AB129" s="163"/>
      <c r="AC129" s="163"/>
      <c r="AD129" s="163"/>
      <c r="AE129" s="163"/>
      <c r="AF129" s="163"/>
      <c r="AG129" s="163"/>
      <c r="AH129" s="163"/>
      <c r="AI129" s="270"/>
      <c r="AJ129" s="24">
        <f t="shared" si="13"/>
        <v>0</v>
      </c>
      <c r="AK129" s="64">
        <f t="shared" si="14"/>
        <v>0</v>
      </c>
      <c r="AL129" s="64">
        <f t="shared" si="15"/>
        <v>0</v>
      </c>
    </row>
    <row r="130" spans="1:38" ht="24" customHeight="1">
      <c r="A130" s="24">
        <f>IF('様式 A-1'!$AL$1="","",'様式 A-1'!$AL$1)</f>
      </c>
      <c r="B130" s="62"/>
      <c r="C130" s="63">
        <f t="shared" si="17"/>
      </c>
      <c r="D130" s="63">
        <f t="shared" si="16"/>
      </c>
      <c r="E130" s="29">
        <f>'様式 A-1'!$D$7</f>
        <v>0</v>
      </c>
      <c r="F130" s="29" t="e">
        <f>'様式 WA-1（集計作業用）'!$D$6</f>
        <v>#N/A</v>
      </c>
      <c r="G130" s="181">
        <f>'様式 A-1'!$AG$7</f>
        <v>0</v>
      </c>
      <c r="H130" s="24"/>
      <c r="I130" s="62" t="s">
        <v>583</v>
      </c>
      <c r="J130" s="41"/>
      <c r="K130" s="42"/>
      <c r="L130" s="41"/>
      <c r="M130" s="42"/>
      <c r="N130" s="24" t="s">
        <v>29</v>
      </c>
      <c r="O130" s="62"/>
      <c r="P130" s="219"/>
      <c r="Q130" s="24"/>
      <c r="R130" s="24"/>
      <c r="S130" s="24"/>
      <c r="T130" s="30"/>
      <c r="U130" s="362">
        <f>'様式 A-1'!$W$7</f>
        <v>0</v>
      </c>
      <c r="V130" s="24"/>
      <c r="W130" s="24"/>
      <c r="X130" s="23"/>
      <c r="Y130" s="24">
        <f>IF(X130="","",DATEDIF(X130,'様式 A-1'!$G$2,"Y"))</f>
      </c>
      <c r="Z130" s="24"/>
      <c r="AA130" s="339"/>
      <c r="AB130" s="163"/>
      <c r="AC130" s="163"/>
      <c r="AD130" s="163"/>
      <c r="AE130" s="163"/>
      <c r="AF130" s="163"/>
      <c r="AG130" s="163"/>
      <c r="AH130" s="163"/>
      <c r="AI130" s="270"/>
      <c r="AJ130" s="24">
        <f t="shared" si="13"/>
        <v>0</v>
      </c>
      <c r="AK130" s="64">
        <f t="shared" si="14"/>
        <v>0</v>
      </c>
      <c r="AL130" s="64">
        <f t="shared" si="15"/>
        <v>0</v>
      </c>
    </row>
    <row r="131" spans="1:38" ht="24" customHeight="1">
      <c r="A131" s="24">
        <f>IF('様式 A-1'!$AL$1="","",'様式 A-1'!$AL$1)</f>
      </c>
      <c r="B131" s="62"/>
      <c r="C131" s="63">
        <f t="shared" si="17"/>
      </c>
      <c r="D131" s="63">
        <f t="shared" si="16"/>
      </c>
      <c r="E131" s="29">
        <f>'様式 A-1'!$D$7</f>
        <v>0</v>
      </c>
      <c r="F131" s="29" t="e">
        <f>'様式 WA-1（集計作業用）'!$D$6</f>
        <v>#N/A</v>
      </c>
      <c r="G131" s="181">
        <f>'様式 A-1'!$AG$7</f>
        <v>0</v>
      </c>
      <c r="H131" s="24"/>
      <c r="I131" s="62" t="s">
        <v>584</v>
      </c>
      <c r="J131" s="41"/>
      <c r="K131" s="42"/>
      <c r="L131" s="41"/>
      <c r="M131" s="42"/>
      <c r="N131" s="24" t="s">
        <v>29</v>
      </c>
      <c r="O131" s="62"/>
      <c r="P131" s="219"/>
      <c r="Q131" s="24"/>
      <c r="R131" s="24"/>
      <c r="S131" s="24"/>
      <c r="T131" s="30"/>
      <c r="U131" s="362">
        <f>'様式 A-1'!$W$7</f>
        <v>0</v>
      </c>
      <c r="V131" s="24"/>
      <c r="W131" s="24"/>
      <c r="X131" s="23"/>
      <c r="Y131" s="24">
        <f>IF(X131="","",DATEDIF(X131,'様式 A-1'!$G$2,"Y"))</f>
      </c>
      <c r="Z131" s="24"/>
      <c r="AA131" s="339"/>
      <c r="AB131" s="163"/>
      <c r="AC131" s="163"/>
      <c r="AD131" s="163"/>
      <c r="AE131" s="163"/>
      <c r="AF131" s="163"/>
      <c r="AG131" s="163"/>
      <c r="AH131" s="163"/>
      <c r="AI131" s="270"/>
      <c r="AJ131" s="24">
        <f t="shared" si="13"/>
        <v>0</v>
      </c>
      <c r="AK131" s="64">
        <f t="shared" si="14"/>
        <v>0</v>
      </c>
      <c r="AL131" s="64">
        <f t="shared" si="15"/>
        <v>0</v>
      </c>
    </row>
    <row r="132" spans="1:38" s="46" customFormat="1" ht="24" customHeight="1" hidden="1">
      <c r="A132" s="65"/>
      <c r="B132" s="65"/>
      <c r="C132" s="65"/>
      <c r="D132" s="65"/>
      <c r="E132" s="65"/>
      <c r="F132" s="65"/>
      <c r="G132" s="182"/>
      <c r="H132" s="65"/>
      <c r="I132" s="65"/>
      <c r="J132" s="65"/>
      <c r="K132" s="65"/>
      <c r="L132" s="65"/>
      <c r="M132" s="65"/>
      <c r="N132" s="65"/>
      <c r="O132" s="220"/>
      <c r="P132" s="221"/>
      <c r="Q132" s="65"/>
      <c r="R132" s="65"/>
      <c r="S132" s="65"/>
      <c r="T132" s="65"/>
      <c r="U132" s="65"/>
      <c r="V132" s="65"/>
      <c r="W132" s="65"/>
      <c r="X132" s="65"/>
      <c r="Y132" s="65"/>
      <c r="Z132" s="65"/>
      <c r="AA132" s="65"/>
      <c r="AB132" s="172"/>
      <c r="AC132" s="172"/>
      <c r="AD132" s="172"/>
      <c r="AE132" s="172"/>
      <c r="AF132" s="172"/>
      <c r="AG132" s="172"/>
      <c r="AH132" s="172"/>
      <c r="AI132" s="172"/>
      <c r="AJ132" s="65"/>
      <c r="AK132" s="65"/>
      <c r="AL132" s="65"/>
    </row>
    <row r="133" spans="1:49" s="46" customFormat="1" ht="24" customHeight="1" hidden="1">
      <c r="A133" s="65"/>
      <c r="B133" s="65"/>
      <c r="C133" s="65"/>
      <c r="D133" s="65"/>
      <c r="E133" s="65"/>
      <c r="F133" s="65"/>
      <c r="G133" s="182"/>
      <c r="H133" s="65"/>
      <c r="I133" s="65"/>
      <c r="J133" s="65"/>
      <c r="K133" s="65"/>
      <c r="L133" s="65"/>
      <c r="M133" s="65"/>
      <c r="N133" s="65" t="s">
        <v>872</v>
      </c>
      <c r="O133" s="353" t="s">
        <v>872</v>
      </c>
      <c r="P133" s="207" t="s">
        <v>841</v>
      </c>
      <c r="Q133" s="350"/>
      <c r="R133" s="350"/>
      <c r="S133" s="350"/>
      <c r="T133" s="239">
        <f>_xlfn.COUNTIFS(U12:U131,"非加盟",T12:T131,"一般")</f>
        <v>0</v>
      </c>
      <c r="U133" s="232"/>
      <c r="V133" s="232"/>
      <c r="W133" s="232"/>
      <c r="X133" s="232"/>
      <c r="Y133" s="232"/>
      <c r="Z133" s="232"/>
      <c r="AA133" s="230"/>
      <c r="AB133" s="289">
        <f>SUM(AB12:AB131)</f>
        <v>0</v>
      </c>
      <c r="AC133" s="289">
        <f aca="true" t="shared" si="18" ref="AC133:AH133">SUM(AC12:AC131)</f>
        <v>0</v>
      </c>
      <c r="AD133" s="289">
        <f t="shared" si="18"/>
        <v>0</v>
      </c>
      <c r="AE133" s="289">
        <f t="shared" si="18"/>
        <v>0</v>
      </c>
      <c r="AF133" s="289">
        <f t="shared" si="18"/>
        <v>0</v>
      </c>
      <c r="AG133" s="289">
        <f t="shared" si="18"/>
        <v>0</v>
      </c>
      <c r="AH133" s="289">
        <f t="shared" si="18"/>
        <v>0</v>
      </c>
      <c r="AI133" s="106"/>
      <c r="AJ133" s="65"/>
      <c r="AK133" s="65"/>
      <c r="AL133" s="106">
        <f>SUM(AL12:AL131)</f>
        <v>0</v>
      </c>
      <c r="AP133" s="113" t="s">
        <v>78</v>
      </c>
      <c r="AQ133" s="74"/>
      <c r="AR133" s="61"/>
      <c r="AS133" s="61"/>
      <c r="AT133" s="61"/>
      <c r="AU133" s="61"/>
      <c r="AV133" s="61"/>
      <c r="AW133" s="61"/>
    </row>
    <row r="134" spans="1:49" s="46" customFormat="1" ht="24" customHeight="1" hidden="1">
      <c r="A134" s="65"/>
      <c r="B134" s="65"/>
      <c r="C134" s="65"/>
      <c r="D134" s="65"/>
      <c r="E134" s="65"/>
      <c r="F134" s="65"/>
      <c r="G134" s="182"/>
      <c r="H134" s="65"/>
      <c r="I134" s="65"/>
      <c r="J134" s="65"/>
      <c r="K134" s="65"/>
      <c r="L134" s="65"/>
      <c r="M134" s="65"/>
      <c r="N134" s="65"/>
      <c r="O134" s="231"/>
      <c r="P134" s="374" t="s">
        <v>993</v>
      </c>
      <c r="Q134" s="350"/>
      <c r="R134" s="350"/>
      <c r="S134" s="350"/>
      <c r="T134" s="239">
        <f>_xlfn.COUNTIFS(U12:U131,"非加盟",T12:T131,"リバイバル")</f>
        <v>0</v>
      </c>
      <c r="U134" s="232"/>
      <c r="V134" s="232"/>
      <c r="W134" s="232"/>
      <c r="X134" s="232"/>
      <c r="Y134" s="232"/>
      <c r="Z134" s="232"/>
      <c r="AA134" s="230"/>
      <c r="AB134" s="233"/>
      <c r="AC134" s="233"/>
      <c r="AD134" s="233"/>
      <c r="AE134" s="233"/>
      <c r="AF134" s="233"/>
      <c r="AG134" s="233"/>
      <c r="AH134" s="233"/>
      <c r="AI134" s="233"/>
      <c r="AJ134" s="65"/>
      <c r="AK134" s="65"/>
      <c r="AL134" s="65"/>
      <c r="AP134" s="74" t="s">
        <v>323</v>
      </c>
      <c r="AQ134" s="74" t="s">
        <v>315</v>
      </c>
      <c r="AR134" s="61"/>
      <c r="AS134" s="61"/>
      <c r="AT134" s="61"/>
      <c r="AU134" s="61"/>
      <c r="AV134" s="61"/>
      <c r="AW134" s="61"/>
    </row>
    <row r="135" spans="7:49" s="46" customFormat="1" ht="24" customHeight="1" hidden="1">
      <c r="G135" s="176"/>
      <c r="N135" s="343"/>
      <c r="O135" s="234"/>
      <c r="P135" s="207" t="s">
        <v>991</v>
      </c>
      <c r="Q135" s="374"/>
      <c r="R135" s="374"/>
      <c r="S135" s="374"/>
      <c r="T135" s="240">
        <f>_xlfn.COUNTIFS(U12:U131,"非加盟",T12:T131,"フレッシュ")</f>
        <v>0</v>
      </c>
      <c r="U135" s="235"/>
      <c r="V135" s="235"/>
      <c r="W135" s="235"/>
      <c r="X135" s="235"/>
      <c r="Y135" s="235"/>
      <c r="Z135" s="235"/>
      <c r="AA135" s="230"/>
      <c r="AB135" s="233"/>
      <c r="AC135" s="233"/>
      <c r="AD135" s="233"/>
      <c r="AE135" s="233"/>
      <c r="AF135" s="233"/>
      <c r="AG135" s="233"/>
      <c r="AH135" s="233"/>
      <c r="AI135" s="233"/>
      <c r="AP135" s="61"/>
      <c r="AQ135" s="259" t="s">
        <v>29</v>
      </c>
      <c r="AR135" s="259"/>
      <c r="AS135" s="61"/>
      <c r="AT135" s="61"/>
      <c r="AU135" s="61"/>
      <c r="AV135" s="61"/>
      <c r="AW135" s="61"/>
    </row>
    <row r="136" spans="7:35" s="46" customFormat="1" ht="24" customHeight="1" hidden="1">
      <c r="G136" s="176"/>
      <c r="O136" s="354" t="s">
        <v>871</v>
      </c>
      <c r="P136" s="372" t="s">
        <v>873</v>
      </c>
      <c r="Q136" s="373"/>
      <c r="R136" s="373"/>
      <c r="S136" s="373"/>
      <c r="T136" s="349">
        <f>SUM(T133:T135)</f>
        <v>0</v>
      </c>
      <c r="AB136" s="142"/>
      <c r="AC136" s="142"/>
      <c r="AD136" s="142"/>
      <c r="AE136" s="142"/>
      <c r="AF136" s="142"/>
      <c r="AG136" s="142"/>
      <c r="AH136" s="142"/>
      <c r="AI136" s="142"/>
    </row>
    <row r="137" spans="14:43" ht="24" customHeight="1" hidden="1">
      <c r="N137" s="343" t="s">
        <v>871</v>
      </c>
      <c r="O137" s="345"/>
      <c r="P137" s="207" t="s">
        <v>841</v>
      </c>
      <c r="Q137" s="238"/>
      <c r="R137" s="238"/>
      <c r="S137" s="238"/>
      <c r="T137" s="240">
        <f>_xlfn.COUNTIFS(U12:U131,"第1種",T12:T131,"一般")+_xlfn.COUNTIFS(U12:U131,"第2種",T12:T131,"一般")+_xlfn.COUNTIFS(U12:U131,"第3種",T12:T131,"一般")+_xlfn.COUNTIFS(U12:U131,"第4種",T12:T131,"一般")+_xlfn.COUNTIFS(U12:U131,"第5種",T12:T131,"一般")+_xlfn.COUNTIFS(U12:U131,"第6種",T12:T131,"一般")</f>
        <v>0</v>
      </c>
      <c r="AP137" s="74" t="s">
        <v>324</v>
      </c>
      <c r="AQ137" s="74" t="s">
        <v>332</v>
      </c>
    </row>
    <row r="138" spans="14:51" ht="24" customHeight="1" hidden="1">
      <c r="N138" s="344"/>
      <c r="O138" s="345"/>
      <c r="P138" s="374" t="s">
        <v>993</v>
      </c>
      <c r="Q138" s="352"/>
      <c r="R138" s="352"/>
      <c r="S138" s="352"/>
      <c r="T138" s="241">
        <f>_xlfn.COUNTIFS(U12:U131,"第1種",T12:T131,"リバイバル")+_xlfn.COUNTIFS(U12:U131,"第2種",T12:T131,"リバイバル")+_xlfn.COUNTIFS(U12:U131,"第3種",T12:T131,"リバイバル")+_xlfn.COUNTIFS(U12:U131,"第4種",T12:T131,"リバイバル")+_xlfn.COUNTIFS(U12:U131,"第5種",T12:T131,"リバイバル")+_xlfn.COUNTIFS(U12:U131,"第6種",T12:T131,"リバイバル")</f>
        <v>0</v>
      </c>
      <c r="AQ138" s="259"/>
      <c r="AR138" s="259"/>
      <c r="AS138" s="259"/>
      <c r="AT138" s="171"/>
      <c r="AX138" s="46"/>
      <c r="AY138" s="46"/>
    </row>
    <row r="139" spans="14:20" ht="24" customHeight="1" hidden="1">
      <c r="N139" s="344"/>
      <c r="O139" s="345"/>
      <c r="P139" s="207" t="s">
        <v>991</v>
      </c>
      <c r="Q139" s="375"/>
      <c r="R139" s="375"/>
      <c r="S139" s="375"/>
      <c r="T139" s="241">
        <f>_xlfn.COUNTIFS(U12:U131,"第1種",T12:T131,"フレッシュ")+_xlfn.COUNTIFS(U12:U131,"第2種",T12:T131,"フレッシュ")+_xlfn.COUNTIFS(U12:U131,"第3種",T12:T131,"フレッシュ")+_xlfn.COUNTIFS(U12:U131,"第4種",T12:T131,"フレッシュ")+_xlfn.COUNTIFS(U12:U131,"第5種",T12:T131,"フレッシュ")+_xlfn.COUNTIFS(U12:U131,"第6種",T12:T131,"フレッシュ")</f>
        <v>0</v>
      </c>
    </row>
    <row r="140" spans="14:43" ht="24" customHeight="1" hidden="1">
      <c r="N140" s="347"/>
      <c r="O140" s="346"/>
      <c r="P140" s="372" t="s">
        <v>873</v>
      </c>
      <c r="Q140" s="237"/>
      <c r="R140" s="237"/>
      <c r="S140" s="237"/>
      <c r="T140" s="349">
        <f>SUM(T137:T139)</f>
        <v>0</v>
      </c>
      <c r="AP140" s="74" t="s">
        <v>325</v>
      </c>
      <c r="AQ140" s="74" t="s">
        <v>334</v>
      </c>
    </row>
    <row r="141" spans="14:47" ht="24" customHeight="1">
      <c r="N141" s="347"/>
      <c r="O141" s="346"/>
      <c r="P141" s="229"/>
      <c r="Q141" s="344"/>
      <c r="R141" s="344"/>
      <c r="S141" s="344"/>
      <c r="T141" s="344"/>
      <c r="AQ141" s="271" t="str">
        <f>IF('様式 A-1'!AW68="","",'様式 A-1'!AW68)</f>
        <v>JLA非加盟</v>
      </c>
      <c r="AR141" s="271" t="str">
        <f>IF('様式 A-1'!AW69="","",'様式 A-1'!AW69)</f>
        <v>JLA加盟・一般</v>
      </c>
      <c r="AS141" s="271" t="str">
        <f>IF('様式 A-1'!AW70="","",'様式 A-1'!AW70)</f>
        <v>JLA加盟・リバイバル</v>
      </c>
      <c r="AT141" s="271" t="str">
        <f>IF('様式 A-1'!AW71="","",'様式 A-1'!AW71)</f>
        <v>JLA加盟・フレッシュ</v>
      </c>
      <c r="AU141" s="271"/>
    </row>
    <row r="142" spans="14:20" ht="24" customHeight="1">
      <c r="N142" s="344"/>
      <c r="O142" s="346"/>
      <c r="P142" s="229"/>
      <c r="Q142" s="344"/>
      <c r="R142" s="344"/>
      <c r="S142" s="344"/>
      <c r="T142" s="344"/>
    </row>
    <row r="143" spans="42:43" ht="24" customHeight="1">
      <c r="AP143" s="74" t="s">
        <v>326</v>
      </c>
      <c r="AQ143" s="74" t="s">
        <v>515</v>
      </c>
    </row>
    <row r="144" spans="43:48" ht="24" customHeight="1">
      <c r="AQ144" s="271" t="s">
        <v>841</v>
      </c>
      <c r="AR144" s="271" t="s">
        <v>993</v>
      </c>
      <c r="AS144" s="271" t="s">
        <v>990</v>
      </c>
      <c r="AT144" s="259"/>
      <c r="AU144" s="272"/>
      <c r="AV144" s="272"/>
    </row>
    <row r="145" ht="24" customHeight="1"/>
    <row r="146" spans="42:43" ht="24" customHeight="1">
      <c r="AP146" s="74" t="s">
        <v>327</v>
      </c>
      <c r="AQ146" s="74" t="s">
        <v>335</v>
      </c>
    </row>
    <row r="147" spans="43:48" ht="24" customHeight="1">
      <c r="AQ147" s="271" t="s">
        <v>772</v>
      </c>
      <c r="AR147" s="271" t="s">
        <v>291</v>
      </c>
      <c r="AS147" s="271" t="s">
        <v>5</v>
      </c>
      <c r="AT147" s="271" t="s">
        <v>859</v>
      </c>
      <c r="AU147" s="271" t="s">
        <v>860</v>
      </c>
      <c r="AV147" s="271"/>
    </row>
    <row r="148" ht="24" customHeight="1"/>
    <row r="149" spans="42:43" ht="24" customHeight="1">
      <c r="AP149" s="74" t="s">
        <v>435</v>
      </c>
      <c r="AQ149" s="74" t="s">
        <v>453</v>
      </c>
    </row>
    <row r="150" ht="24" customHeight="1">
      <c r="AQ150" s="116" t="s">
        <v>368</v>
      </c>
    </row>
    <row r="151" ht="24" customHeight="1"/>
    <row r="152" spans="42:43" ht="24" customHeight="1">
      <c r="AP152" s="74" t="s">
        <v>435</v>
      </c>
      <c r="AQ152" s="74" t="s">
        <v>81</v>
      </c>
    </row>
    <row r="153" spans="43:45" ht="24" customHeight="1">
      <c r="AQ153" s="259">
        <v>1</v>
      </c>
      <c r="AR153" s="259"/>
      <c r="AS153" s="259"/>
    </row>
    <row r="154" ht="24" customHeight="1"/>
    <row r="155" spans="42:48" ht="24" customHeight="1">
      <c r="AP155" s="74" t="s">
        <v>330</v>
      </c>
      <c r="AQ155" s="74" t="s">
        <v>80</v>
      </c>
      <c r="AU155" s="74"/>
      <c r="AV155" s="74"/>
    </row>
    <row r="156" spans="43:48" ht="24" customHeight="1">
      <c r="AQ156" s="259">
        <v>99</v>
      </c>
      <c r="AR156" s="74" t="s">
        <v>292</v>
      </c>
      <c r="AU156" s="74"/>
      <c r="AV156" s="74"/>
    </row>
    <row r="157" ht="24" customHeight="1"/>
    <row r="158" spans="42:43" ht="24" customHeight="1">
      <c r="AP158" s="74" t="s">
        <v>858</v>
      </c>
      <c r="AQ158" s="74" t="s">
        <v>853</v>
      </c>
    </row>
    <row r="159" ht="24" customHeight="1">
      <c r="AQ159" s="74" t="s">
        <v>861</v>
      </c>
    </row>
    <row r="160" ht="24" customHeight="1">
      <c r="AQ160" s="74" t="s">
        <v>854</v>
      </c>
    </row>
    <row r="161" ht="24" customHeight="1">
      <c r="AQ161" s="74" t="s">
        <v>855</v>
      </c>
    </row>
    <row r="162" ht="24" customHeight="1">
      <c r="AQ162" s="74" t="s">
        <v>856</v>
      </c>
    </row>
    <row r="163" ht="24" customHeight="1">
      <c r="AQ163" s="74" t="s">
        <v>857</v>
      </c>
    </row>
  </sheetData>
  <sheetProtection/>
  <mergeCells count="4">
    <mergeCell ref="I3:M3"/>
    <mergeCell ref="AB3:AH3"/>
    <mergeCell ref="AB4:AH4"/>
    <mergeCell ref="I6:AH6"/>
  </mergeCells>
  <conditionalFormatting sqref="AA12:AA131">
    <cfRule type="expression" priority="5" dxfId="8" stopIfTrue="1">
      <formula>$AA12="×情報不足"</formula>
    </cfRule>
  </conditionalFormatting>
  <conditionalFormatting sqref="AB10:AH131">
    <cfRule type="cellIs" priority="3" dxfId="1" operator="equal" stopIfTrue="1">
      <formula>5</formula>
    </cfRule>
    <cfRule type="expression" priority="4" dxfId="0" stopIfTrue="1">
      <formula>AB10=3</formula>
    </cfRule>
  </conditionalFormatting>
  <conditionalFormatting sqref="AI10:AI131">
    <cfRule type="cellIs" priority="1" dxfId="1" operator="equal" stopIfTrue="1">
      <formula>5</formula>
    </cfRule>
    <cfRule type="expression" priority="2" dxfId="0" stopIfTrue="1">
      <formula>AI10=3</formula>
    </cfRule>
  </conditionalFormatting>
  <dataValidations count="7">
    <dataValidation type="list" allowBlank="1" showInputMessage="1" showErrorMessage="1" imeMode="off" sqref="T10:T131">
      <formula1>$AQ$144:$AS$144</formula1>
    </dataValidation>
    <dataValidation type="list" allowBlank="1" showInputMessage="1" showErrorMessage="1" imeMode="off" sqref="N10:N131">
      <formula1>$AQ$135:$AR$135</formula1>
    </dataValidation>
    <dataValidation allowBlank="1" showInputMessage="1" showErrorMessage="1" imeMode="hiragana" sqref="J10:K131"/>
    <dataValidation allowBlank="1" showInputMessage="1" showErrorMessage="1" imeMode="halfKatakana" sqref="L10:M131 AB9:AH9"/>
    <dataValidation allowBlank="1" showInputMessage="1" showErrorMessage="1" imeMode="off" sqref="X10:Y131 O10:O131 I10:I131 P7:P133 AB8:AH8 P139:P65536 P135:P137 P1:P5 V1:W5 V7:W65536"/>
    <dataValidation type="list" allowBlank="1" showInputMessage="1" showErrorMessage="1" sqref="AB10:AH131">
      <formula1>"1"</formula1>
    </dataValidation>
    <dataValidation type="list" allowBlank="1" showInputMessage="1" showErrorMessage="1" imeMode="hiragana" sqref="Z10:Z131">
      <formula1>$AQ$147:$AU$147</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8" r:id="rId1"/>
  <headerFooter>
    <oddHeader>&amp;L&amp;12&amp;D &amp;T&amp;R&amp;"ＭＳ ゴシック,標準"&amp;12&lt; &amp;P/&amp;N &gt;</oddHeader>
  </headerFooter>
</worksheet>
</file>

<file path=xl/worksheets/sheet3.xml><?xml version="1.0" encoding="utf-8"?>
<worksheet xmlns="http://schemas.openxmlformats.org/spreadsheetml/2006/main" xmlns:r="http://schemas.openxmlformats.org/officeDocument/2006/relationships">
  <sheetPr>
    <tabColor rgb="FFFF00FF"/>
    <pageSetUpPr fitToPage="1"/>
  </sheetPr>
  <dimension ref="A1:AV163"/>
  <sheetViews>
    <sheetView showGridLines="0" view="pageBreakPreview" zoomScale="80" zoomScaleNormal="70" zoomScaleSheetLayoutView="80" workbookViewId="0" topLeftCell="A3">
      <pane xSplit="11" ySplit="9" topLeftCell="L12" activePane="bottomRight" state="frozen"/>
      <selection pane="topLeft" activeCell="X10" sqref="X10"/>
      <selection pane="topRight" activeCell="X10" sqref="X10"/>
      <selection pane="bottomLeft" activeCell="X10" sqref="X10"/>
      <selection pane="bottomRight" activeCell="I3" sqref="I3:M3"/>
    </sheetView>
  </sheetViews>
  <sheetFormatPr defaultColWidth="9.00390625" defaultRowHeight="15"/>
  <cols>
    <col min="1" max="2" width="6.7109375" style="61" hidden="1" customWidth="1"/>
    <col min="3" max="3" width="15.7109375" style="61" hidden="1" customWidth="1"/>
    <col min="4" max="4" width="20.7109375" style="61" hidden="1" customWidth="1"/>
    <col min="5" max="5" width="22.00390625" style="61" hidden="1" customWidth="1"/>
    <col min="6" max="6" width="10.7109375" style="61" hidden="1" customWidth="1"/>
    <col min="7" max="7" width="20.7109375" style="61" hidden="1" customWidth="1"/>
    <col min="8" max="8" width="5.7109375" style="61" hidden="1" customWidth="1"/>
    <col min="9" max="9" width="5.7109375" style="61" customWidth="1"/>
    <col min="10" max="11" width="10.7109375" style="61" customWidth="1"/>
    <col min="12" max="13" width="12.7109375" style="61" customWidth="1"/>
    <col min="14" max="14" width="5.7109375" style="61" customWidth="1"/>
    <col min="15" max="15" width="10.7109375" style="223" hidden="1" customWidth="1"/>
    <col min="16" max="16" width="10.7109375" style="223" customWidth="1"/>
    <col min="17" max="19" width="10.7109375" style="61" hidden="1" customWidth="1"/>
    <col min="20" max="20" width="13.421875" style="61" customWidth="1"/>
    <col min="21" max="21" width="7.8515625" style="61" hidden="1" customWidth="1"/>
    <col min="22" max="22" width="12.7109375" style="61" hidden="1" customWidth="1"/>
    <col min="23" max="23" width="8.7109375" style="61" hidden="1" customWidth="1"/>
    <col min="24" max="24" width="12.7109375" style="61" customWidth="1"/>
    <col min="25" max="25" width="5.7109375" style="61" customWidth="1"/>
    <col min="26" max="27" width="12.7109375" style="61" hidden="1" customWidth="1"/>
    <col min="28" max="31" width="17.28125" style="173" customWidth="1"/>
    <col min="32" max="35" width="17.28125" style="173" hidden="1" customWidth="1"/>
    <col min="36" max="38" width="8.7109375" style="61" hidden="1" customWidth="1"/>
    <col min="39" max="41" width="5.7109375" style="61" hidden="1" customWidth="1"/>
    <col min="42" max="42" width="8.7109375" style="61" hidden="1" customWidth="1"/>
    <col min="43" max="48" width="16.7109375" style="61" hidden="1" customWidth="1"/>
    <col min="49" max="49" width="5.7109375" style="61" hidden="1" customWidth="1"/>
    <col min="50" max="76" width="5.7109375" style="61" customWidth="1"/>
    <col min="77" max="133" width="9.00390625" style="61" customWidth="1"/>
    <col min="134" max="16384" width="9.00390625" style="61" customWidth="1"/>
  </cols>
  <sheetData>
    <row r="1" spans="1:48" s="72" customFormat="1" ht="24" customHeight="1" hidden="1">
      <c r="A1" s="76" t="s">
        <v>38</v>
      </c>
      <c r="B1" s="76" t="s">
        <v>38</v>
      </c>
      <c r="C1" s="76" t="s">
        <v>38</v>
      </c>
      <c r="D1" s="76" t="s">
        <v>38</v>
      </c>
      <c r="E1" s="76" t="s">
        <v>38</v>
      </c>
      <c r="F1" s="76" t="s">
        <v>38</v>
      </c>
      <c r="G1" s="76"/>
      <c r="H1" s="76"/>
      <c r="I1" s="75" t="s">
        <v>39</v>
      </c>
      <c r="J1" s="75" t="s">
        <v>39</v>
      </c>
      <c r="K1" s="75" t="s">
        <v>39</v>
      </c>
      <c r="L1" s="75" t="s">
        <v>39</v>
      </c>
      <c r="M1" s="75" t="s">
        <v>39</v>
      </c>
      <c r="N1" s="75" t="s">
        <v>39</v>
      </c>
      <c r="O1" s="209"/>
      <c r="P1" s="209"/>
      <c r="Q1" s="76"/>
      <c r="R1" s="76"/>
      <c r="S1" s="76"/>
      <c r="T1" s="75" t="s">
        <v>44</v>
      </c>
      <c r="U1" s="76"/>
      <c r="X1" s="75" t="s">
        <v>39</v>
      </c>
      <c r="Y1" s="75" t="s">
        <v>39</v>
      </c>
      <c r="AB1" s="72" t="s">
        <v>40</v>
      </c>
      <c r="AC1" s="72" t="s">
        <v>40</v>
      </c>
      <c r="AD1" s="72" t="s">
        <v>40</v>
      </c>
      <c r="AI1" s="72" t="s">
        <v>40</v>
      </c>
      <c r="AJ1" s="72" t="s">
        <v>41</v>
      </c>
      <c r="AK1" s="72" t="s">
        <v>41</v>
      </c>
      <c r="AL1" s="72" t="s">
        <v>41</v>
      </c>
      <c r="AM1" s="75" t="s">
        <v>39</v>
      </c>
      <c r="AN1" s="75" t="s">
        <v>39</v>
      </c>
      <c r="AO1" s="75" t="s">
        <v>39</v>
      </c>
      <c r="AP1" s="76" t="s">
        <v>38</v>
      </c>
      <c r="AQ1" s="76" t="s">
        <v>38</v>
      </c>
      <c r="AR1" s="76" t="s">
        <v>38</v>
      </c>
      <c r="AS1" s="76" t="s">
        <v>38</v>
      </c>
      <c r="AT1" s="76" t="s">
        <v>38</v>
      </c>
      <c r="AU1" s="76" t="s">
        <v>38</v>
      </c>
      <c r="AV1" s="76" t="s">
        <v>38</v>
      </c>
    </row>
    <row r="2" spans="1:48" s="97" customFormat="1" ht="24" customHeight="1" hidden="1">
      <c r="A2" s="95" t="s">
        <v>377</v>
      </c>
      <c r="B2" s="95" t="s">
        <v>378</v>
      </c>
      <c r="C2" s="95" t="s">
        <v>379</v>
      </c>
      <c r="D2" s="95" t="s">
        <v>380</v>
      </c>
      <c r="E2" s="95" t="s">
        <v>381</v>
      </c>
      <c r="F2" s="95" t="s">
        <v>382</v>
      </c>
      <c r="G2" s="95"/>
      <c r="H2" s="95"/>
      <c r="I2" s="96" t="s">
        <v>383</v>
      </c>
      <c r="J2" s="96" t="s">
        <v>384</v>
      </c>
      <c r="K2" s="96" t="s">
        <v>385</v>
      </c>
      <c r="L2" s="96" t="s">
        <v>386</v>
      </c>
      <c r="M2" s="96" t="s">
        <v>387</v>
      </c>
      <c r="N2" s="96" t="s">
        <v>388</v>
      </c>
      <c r="O2" s="210"/>
      <c r="P2" s="210"/>
      <c r="Q2" s="95"/>
      <c r="R2" s="95"/>
      <c r="S2" s="95"/>
      <c r="T2" s="96" t="s">
        <v>389</v>
      </c>
      <c r="U2" s="95"/>
      <c r="X2" s="96" t="s">
        <v>390</v>
      </c>
      <c r="Y2" s="96" t="s">
        <v>391</v>
      </c>
      <c r="AB2" s="97" t="s">
        <v>392</v>
      </c>
      <c r="AC2" s="97" t="s">
        <v>393</v>
      </c>
      <c r="AD2" s="97" t="s">
        <v>394</v>
      </c>
      <c r="AI2" s="97" t="s">
        <v>395</v>
      </c>
      <c r="AJ2" s="97" t="s">
        <v>396</v>
      </c>
      <c r="AK2" s="97" t="s">
        <v>397</v>
      </c>
      <c r="AL2" s="97" t="s">
        <v>398</v>
      </c>
      <c r="AM2" s="96" t="s">
        <v>399</v>
      </c>
      <c r="AN2" s="96" t="s">
        <v>400</v>
      </c>
      <c r="AO2" s="96" t="s">
        <v>401</v>
      </c>
      <c r="AP2" s="95" t="s">
        <v>402</v>
      </c>
      <c r="AQ2" s="95" t="s">
        <v>403</v>
      </c>
      <c r="AR2" s="95" t="s">
        <v>404</v>
      </c>
      <c r="AS2" s="95" t="s">
        <v>405</v>
      </c>
      <c r="AT2" s="95" t="s">
        <v>406</v>
      </c>
      <c r="AU2" s="95" t="s">
        <v>445</v>
      </c>
      <c r="AV2" s="95" t="s">
        <v>333</v>
      </c>
    </row>
    <row r="3" spans="1:38" s="46" customFormat="1" ht="24" customHeight="1">
      <c r="A3" s="43"/>
      <c r="B3" s="44"/>
      <c r="C3" s="44"/>
      <c r="D3" s="44"/>
      <c r="E3" s="44"/>
      <c r="F3" s="45"/>
      <c r="G3" s="44"/>
      <c r="H3" s="43"/>
      <c r="I3" s="521" t="s">
        <v>457</v>
      </c>
      <c r="J3" s="521"/>
      <c r="K3" s="521"/>
      <c r="L3" s="521"/>
      <c r="M3" s="521"/>
      <c r="N3" s="45"/>
      <c r="O3" s="215"/>
      <c r="P3" s="212"/>
      <c r="Q3" s="43"/>
      <c r="R3" s="43"/>
      <c r="S3" s="43"/>
      <c r="T3" s="45"/>
      <c r="U3" s="43"/>
      <c r="V3" s="43"/>
      <c r="W3" s="44"/>
      <c r="Y3" s="138"/>
      <c r="Z3" s="138"/>
      <c r="AA3" s="138"/>
      <c r="AB3" s="522">
        <f>'様式 A-1'!D7</f>
        <v>0</v>
      </c>
      <c r="AC3" s="522"/>
      <c r="AD3" s="522"/>
      <c r="AE3" s="522"/>
      <c r="AF3" s="522"/>
      <c r="AG3" s="522"/>
      <c r="AH3" s="522"/>
      <c r="AI3" s="47" t="s">
        <v>31</v>
      </c>
      <c r="AJ3" s="48"/>
      <c r="AK3" s="48"/>
      <c r="AL3" s="48"/>
    </row>
    <row r="4" spans="1:42" s="46" customFormat="1" ht="24" customHeight="1">
      <c r="A4" s="49"/>
      <c r="B4" s="44"/>
      <c r="C4" s="44"/>
      <c r="D4" s="44"/>
      <c r="E4" s="50"/>
      <c r="F4" s="49"/>
      <c r="G4" s="50"/>
      <c r="H4" s="49"/>
      <c r="I4" s="51" t="str">
        <f>'様式 A-1'!AV40</f>
        <v>第23回オーシャンサーフチャレンジin白浜2023</v>
      </c>
      <c r="K4" s="49"/>
      <c r="L4" s="49"/>
      <c r="M4" s="49"/>
      <c r="N4" s="49"/>
      <c r="O4" s="215"/>
      <c r="P4" s="214"/>
      <c r="Q4" s="49"/>
      <c r="R4" s="49"/>
      <c r="S4" s="49"/>
      <c r="T4" s="50"/>
      <c r="U4" s="49"/>
      <c r="V4" s="49"/>
      <c r="W4" s="44"/>
      <c r="AB4" s="522">
        <f>'様式 A-1'!D8</f>
        <v>0</v>
      </c>
      <c r="AC4" s="522"/>
      <c r="AD4" s="522"/>
      <c r="AE4" s="522"/>
      <c r="AF4" s="522"/>
      <c r="AG4" s="522"/>
      <c r="AH4" s="522"/>
      <c r="AI4" s="47" t="s">
        <v>32</v>
      </c>
      <c r="AJ4" s="50"/>
      <c r="AK4" s="50"/>
      <c r="AL4" s="50"/>
      <c r="AP4" s="46" t="s">
        <v>336</v>
      </c>
    </row>
    <row r="5" spans="1:42" s="52" customFormat="1" ht="6.75" customHeight="1" thickBot="1">
      <c r="A5" s="46"/>
      <c r="B5" s="46"/>
      <c r="C5" s="46"/>
      <c r="D5" s="46"/>
      <c r="E5" s="46"/>
      <c r="F5" s="46"/>
      <c r="G5" s="46"/>
      <c r="H5" s="46"/>
      <c r="I5" s="46"/>
      <c r="J5" s="46"/>
      <c r="K5" s="46"/>
      <c r="L5" s="46"/>
      <c r="M5" s="46"/>
      <c r="N5" s="46"/>
      <c r="O5" s="224"/>
      <c r="P5" s="215"/>
      <c r="Q5" s="46"/>
      <c r="R5" s="46"/>
      <c r="S5" s="46"/>
      <c r="T5" s="46"/>
      <c r="U5" s="46"/>
      <c r="V5" s="46"/>
      <c r="W5" s="44"/>
      <c r="X5" s="46"/>
      <c r="Y5" s="46"/>
      <c r="Z5" s="46"/>
      <c r="AA5" s="46"/>
      <c r="AB5" s="142"/>
      <c r="AC5" s="142"/>
      <c r="AD5" s="142"/>
      <c r="AE5" s="142"/>
      <c r="AF5" s="142"/>
      <c r="AG5" s="142"/>
      <c r="AH5" s="142"/>
      <c r="AI5" s="142"/>
      <c r="AJ5" s="46"/>
      <c r="AK5" s="46"/>
      <c r="AL5" s="46"/>
      <c r="AP5" s="141" t="s">
        <v>449</v>
      </c>
    </row>
    <row r="6" spans="1:42" s="52" customFormat="1" ht="36" customHeight="1" thickBot="1">
      <c r="A6" s="46"/>
      <c r="B6" s="46"/>
      <c r="C6" s="46"/>
      <c r="D6" s="46"/>
      <c r="E6" s="46"/>
      <c r="F6" s="46"/>
      <c r="G6" s="176"/>
      <c r="H6" s="46"/>
      <c r="I6" s="523" t="s">
        <v>1069</v>
      </c>
      <c r="J6" s="524"/>
      <c r="K6" s="524"/>
      <c r="L6" s="524"/>
      <c r="M6" s="524"/>
      <c r="N6" s="524"/>
      <c r="O6" s="524"/>
      <c r="P6" s="524"/>
      <c r="Q6" s="524"/>
      <c r="R6" s="524"/>
      <c r="S6" s="524"/>
      <c r="T6" s="524"/>
      <c r="U6" s="524"/>
      <c r="V6" s="524"/>
      <c r="W6" s="524"/>
      <c r="X6" s="524"/>
      <c r="Y6" s="524"/>
      <c r="Z6" s="524"/>
      <c r="AA6" s="524"/>
      <c r="AB6" s="524"/>
      <c r="AC6" s="524"/>
      <c r="AD6" s="524"/>
      <c r="AE6" s="524"/>
      <c r="AF6" s="524"/>
      <c r="AG6" s="524"/>
      <c r="AH6" s="525"/>
      <c r="AI6" s="142"/>
      <c r="AJ6" s="46"/>
      <c r="AK6" s="46"/>
      <c r="AL6" s="46"/>
      <c r="AP6" s="141"/>
    </row>
    <row r="7" spans="1:42" s="52" customFormat="1" ht="6" customHeight="1">
      <c r="A7" s="46"/>
      <c r="B7" s="46"/>
      <c r="C7" s="46"/>
      <c r="D7" s="46"/>
      <c r="E7" s="46"/>
      <c r="F7" s="46"/>
      <c r="G7" s="176"/>
      <c r="H7" s="46"/>
      <c r="I7" s="46"/>
      <c r="J7" s="46"/>
      <c r="K7" s="46"/>
      <c r="L7" s="46"/>
      <c r="M7" s="46"/>
      <c r="N7" s="46"/>
      <c r="O7" s="213"/>
      <c r="P7" s="215"/>
      <c r="Q7" s="46"/>
      <c r="R7" s="46"/>
      <c r="S7" s="46"/>
      <c r="T7" s="46"/>
      <c r="U7" s="46"/>
      <c r="V7" s="46"/>
      <c r="W7" s="44"/>
      <c r="X7" s="46"/>
      <c r="Y7" s="46"/>
      <c r="Z7" s="46"/>
      <c r="AA7" s="46"/>
      <c r="AB7" s="142"/>
      <c r="AC7" s="142"/>
      <c r="AD7" s="142"/>
      <c r="AE7" s="142"/>
      <c r="AF7" s="142"/>
      <c r="AG7" s="142"/>
      <c r="AH7" s="142"/>
      <c r="AI7" s="142"/>
      <c r="AJ7" s="46"/>
      <c r="AK7" s="46"/>
      <c r="AL7" s="46"/>
      <c r="AP7" s="141"/>
    </row>
    <row r="8" spans="1:42" s="46" customFormat="1" ht="24" customHeight="1">
      <c r="A8" s="149"/>
      <c r="B8" s="149"/>
      <c r="C8" s="149"/>
      <c r="D8" s="149"/>
      <c r="E8" s="150"/>
      <c r="F8" s="149"/>
      <c r="G8" s="150"/>
      <c r="H8" s="149"/>
      <c r="I8" s="149"/>
      <c r="J8" s="149"/>
      <c r="K8" s="149"/>
      <c r="L8" s="149"/>
      <c r="M8" s="149"/>
      <c r="N8" s="149"/>
      <c r="O8" s="225"/>
      <c r="P8" s="226"/>
      <c r="Q8" s="149"/>
      <c r="R8" s="149"/>
      <c r="S8" s="149"/>
      <c r="T8" s="150"/>
      <c r="U8" s="146"/>
      <c r="V8" s="149"/>
      <c r="W8" s="150"/>
      <c r="X8" s="149"/>
      <c r="Y8" s="337"/>
      <c r="AA8" s="337"/>
      <c r="AB8" s="328"/>
      <c r="AC8" s="328"/>
      <c r="AD8" s="328"/>
      <c r="AE8" s="328"/>
      <c r="AF8" s="328"/>
      <c r="AG8" s="328"/>
      <c r="AH8" s="328"/>
      <c r="AI8" s="327"/>
      <c r="AJ8" s="150"/>
      <c r="AK8" s="150"/>
      <c r="AL8" s="150"/>
      <c r="AP8" s="142" t="s">
        <v>449</v>
      </c>
    </row>
    <row r="9" spans="1:38" ht="39.75" customHeight="1">
      <c r="A9" s="93" t="s">
        <v>363</v>
      </c>
      <c r="B9" s="93" t="s">
        <v>24</v>
      </c>
      <c r="C9" s="94" t="s">
        <v>25</v>
      </c>
      <c r="D9" s="94" t="s">
        <v>18</v>
      </c>
      <c r="E9" s="94" t="s">
        <v>19</v>
      </c>
      <c r="F9" s="94" t="s">
        <v>773</v>
      </c>
      <c r="G9" s="185" t="s">
        <v>848</v>
      </c>
      <c r="H9" s="93"/>
      <c r="I9" s="100" t="s">
        <v>256</v>
      </c>
      <c r="J9" s="66" t="s">
        <v>42</v>
      </c>
      <c r="K9" s="67" t="s">
        <v>43</v>
      </c>
      <c r="L9" s="68" t="s">
        <v>364</v>
      </c>
      <c r="M9" s="69" t="s">
        <v>365</v>
      </c>
      <c r="N9" s="53" t="s">
        <v>315</v>
      </c>
      <c r="O9" s="227"/>
      <c r="P9" s="273" t="s">
        <v>813</v>
      </c>
      <c r="Q9" s="53"/>
      <c r="R9" s="53"/>
      <c r="S9" s="53"/>
      <c r="T9" s="71" t="s">
        <v>79</v>
      </c>
      <c r="U9" s="71" t="s">
        <v>869</v>
      </c>
      <c r="V9" s="71"/>
      <c r="W9" s="70"/>
      <c r="X9" s="70" t="s">
        <v>26</v>
      </c>
      <c r="Y9" s="60" t="s">
        <v>1</v>
      </c>
      <c r="Z9" s="70" t="s">
        <v>850</v>
      </c>
      <c r="AA9" s="336"/>
      <c r="AB9" s="191" t="s">
        <v>876</v>
      </c>
      <c r="AC9" s="191" t="s">
        <v>846</v>
      </c>
      <c r="AD9" s="191" t="s">
        <v>844</v>
      </c>
      <c r="AE9" s="191" t="s">
        <v>842</v>
      </c>
      <c r="AF9" s="191"/>
      <c r="AG9" s="191"/>
      <c r="AH9" s="191"/>
      <c r="AI9" s="193"/>
      <c r="AJ9" s="53" t="s">
        <v>21</v>
      </c>
      <c r="AK9" s="53" t="s">
        <v>2</v>
      </c>
      <c r="AL9" s="53" t="s">
        <v>831</v>
      </c>
    </row>
    <row r="10" spans="1:38" s="74" customFormat="1" ht="24" customHeight="1">
      <c r="A10" s="158">
        <v>0</v>
      </c>
      <c r="B10" s="159" t="s">
        <v>331</v>
      </c>
      <c r="C10" s="160" t="str">
        <f>IF(J10="","",TRIM(J10&amp;"　"&amp;K10))</f>
        <v>東京　花子</v>
      </c>
      <c r="D10" s="160" t="str">
        <f>IF(J10="","",ASC(TRIM(L10&amp;" "&amp;M10)))</f>
        <v>ﾄｳｷｮｳ ﾊﾅｺ</v>
      </c>
      <c r="E10" s="161" t="s">
        <v>59</v>
      </c>
      <c r="F10" s="162"/>
      <c r="G10" s="161"/>
      <c r="H10" s="158"/>
      <c r="I10" s="159" t="s">
        <v>174</v>
      </c>
      <c r="J10" s="274" t="s">
        <v>287</v>
      </c>
      <c r="K10" s="275" t="s">
        <v>288</v>
      </c>
      <c r="L10" s="274" t="s">
        <v>33</v>
      </c>
      <c r="M10" s="275" t="s">
        <v>35</v>
      </c>
      <c r="N10" s="158" t="s">
        <v>36</v>
      </c>
      <c r="O10" s="276"/>
      <c r="P10" s="277" t="s">
        <v>814</v>
      </c>
      <c r="Q10" s="158"/>
      <c r="R10" s="158"/>
      <c r="S10" s="158"/>
      <c r="T10" s="278" t="s">
        <v>840</v>
      </c>
      <c r="U10" s="158"/>
      <c r="V10" s="158"/>
      <c r="W10" s="158"/>
      <c r="X10" s="279">
        <v>30195</v>
      </c>
      <c r="Y10" s="158">
        <f>IF(X10="","",DATEDIF(X10,'様式 A-1'!$G$2,"Y"))</f>
        <v>41</v>
      </c>
      <c r="Z10" s="158" t="s">
        <v>859</v>
      </c>
      <c r="AA10" s="158"/>
      <c r="AB10" s="280">
        <v>1</v>
      </c>
      <c r="AC10" s="280">
        <v>1</v>
      </c>
      <c r="AD10" s="280"/>
      <c r="AE10" s="280"/>
      <c r="AF10" s="280"/>
      <c r="AG10" s="280"/>
      <c r="AH10" s="280"/>
      <c r="AI10" s="280"/>
      <c r="AJ10" s="158">
        <f aca="true" t="shared" si="0" ref="AJ10:AJ41">COUNT(AB10:AH10)</f>
        <v>2</v>
      </c>
      <c r="AK10" s="158">
        <f>IF(AJ10&lt;=$AQ$156,AJ10,$AQ$156)</f>
        <v>2</v>
      </c>
      <c r="AL10" s="158">
        <f>IF(AJ10&lt;=$AQ$156,0,AJ10-$AQ$156)</f>
        <v>0</v>
      </c>
    </row>
    <row r="11" spans="1:38" s="74" customFormat="1" ht="24" customHeight="1">
      <c r="A11" s="158">
        <v>0</v>
      </c>
      <c r="B11" s="159" t="s">
        <v>331</v>
      </c>
      <c r="C11" s="160" t="str">
        <f>IF(J11="","",TRIM(J11&amp;"　"&amp;K11))</f>
        <v>品川　香奈</v>
      </c>
      <c r="D11" s="160" t="str">
        <f aca="true" t="shared" si="1" ref="D11:D114">IF(J11="","",ASC(TRIM(L11&amp;" "&amp;M11)))</f>
        <v>ｼﾅｶﾞﾜ ｶﾅ</v>
      </c>
      <c r="E11" s="161" t="s">
        <v>59</v>
      </c>
      <c r="F11" s="162"/>
      <c r="G11" s="161"/>
      <c r="H11" s="158"/>
      <c r="I11" s="159" t="s">
        <v>174</v>
      </c>
      <c r="J11" s="274" t="s">
        <v>283</v>
      </c>
      <c r="K11" s="275" t="s">
        <v>289</v>
      </c>
      <c r="L11" s="274" t="s">
        <v>285</v>
      </c>
      <c r="M11" s="275" t="s">
        <v>290</v>
      </c>
      <c r="N11" s="158" t="s">
        <v>36</v>
      </c>
      <c r="O11" s="159"/>
      <c r="P11" s="277" t="s">
        <v>815</v>
      </c>
      <c r="Q11" s="158"/>
      <c r="R11" s="158"/>
      <c r="S11" s="158"/>
      <c r="T11" s="278" t="s">
        <v>990</v>
      </c>
      <c r="U11" s="158"/>
      <c r="V11" s="158"/>
      <c r="W11" s="158"/>
      <c r="X11" s="279">
        <v>39144</v>
      </c>
      <c r="Y11" s="158">
        <f>IF(X11="","",DATEDIF(X11,'様式 A-1'!$G$2,"Y"))</f>
        <v>16</v>
      </c>
      <c r="Z11" s="158" t="s">
        <v>291</v>
      </c>
      <c r="AA11" s="158"/>
      <c r="AB11" s="280"/>
      <c r="AC11" s="280"/>
      <c r="AD11" s="280"/>
      <c r="AE11" s="280"/>
      <c r="AF11" s="280"/>
      <c r="AG11" s="280"/>
      <c r="AH11" s="280"/>
      <c r="AI11" s="280"/>
      <c r="AJ11" s="158">
        <f t="shared" si="0"/>
        <v>0</v>
      </c>
      <c r="AK11" s="158">
        <f aca="true" t="shared" si="2" ref="AK11:AK114">IF(AJ11&lt;=$AQ$156,AJ11,$AQ$156)</f>
        <v>0</v>
      </c>
      <c r="AL11" s="158">
        <f aca="true" t="shared" si="3" ref="AL11:AL114">IF(AJ11&lt;=$AQ$156,0,AJ11-$AQ$156)</f>
        <v>0</v>
      </c>
    </row>
    <row r="12" spans="1:38" ht="24" customHeight="1">
      <c r="A12" s="24">
        <f>IF('様式 A-1'!$AL$1="","",'様式 A-1'!$AL$1)</f>
      </c>
      <c r="B12" s="62"/>
      <c r="C12" s="63">
        <f aca="true" t="shared" si="4" ref="C12:C115">IF(J12="","",TRIM(J12&amp;"　"&amp;K12))</f>
      </c>
      <c r="D12" s="63">
        <f t="shared" si="1"/>
      </c>
      <c r="E12" s="29">
        <f>'様式 A-1'!$D$7</f>
        <v>0</v>
      </c>
      <c r="F12" s="29" t="e">
        <f>'様式 WA-1（集計作業用）'!$D$6</f>
        <v>#N/A</v>
      </c>
      <c r="G12" s="29">
        <f>'様式 A-1'!$AG$7</f>
        <v>0</v>
      </c>
      <c r="H12" s="24"/>
      <c r="I12" s="62" t="s">
        <v>175</v>
      </c>
      <c r="J12" s="41"/>
      <c r="K12" s="42"/>
      <c r="L12" s="41"/>
      <c r="M12" s="42"/>
      <c r="N12" s="24" t="s">
        <v>36</v>
      </c>
      <c r="O12" s="293"/>
      <c r="P12" s="228"/>
      <c r="Q12" s="207"/>
      <c r="R12" s="207"/>
      <c r="S12" s="207"/>
      <c r="T12" s="30"/>
      <c r="U12" s="362">
        <f>'様式 A-1'!$W$7</f>
        <v>0</v>
      </c>
      <c r="V12" s="207"/>
      <c r="W12" s="207"/>
      <c r="X12" s="206"/>
      <c r="Y12" s="207">
        <f>IF(X12="","",DATEDIF(X12,'様式 A-1'!$G$2,"Y"))</f>
      </c>
      <c r="Z12" s="207"/>
      <c r="AA12" s="30"/>
      <c r="AB12" s="208"/>
      <c r="AC12" s="208"/>
      <c r="AD12" s="208"/>
      <c r="AE12" s="208"/>
      <c r="AF12" s="208"/>
      <c r="AG12" s="208"/>
      <c r="AH12" s="208"/>
      <c r="AI12" s="281"/>
      <c r="AJ12" s="83">
        <f t="shared" si="0"/>
        <v>0</v>
      </c>
      <c r="AK12" s="64">
        <f>IF(AJ12&lt;=$AQ$156,AJ12,$AQ$156)</f>
        <v>0</v>
      </c>
      <c r="AL12" s="64">
        <f t="shared" si="3"/>
        <v>0</v>
      </c>
    </row>
    <row r="13" spans="1:38" ht="24" customHeight="1">
      <c r="A13" s="24">
        <f>IF('様式 A-1'!$AL$1="","",'様式 A-1'!$AL$1)</f>
      </c>
      <c r="B13" s="62"/>
      <c r="C13" s="63">
        <f t="shared" si="4"/>
      </c>
      <c r="D13" s="63">
        <f t="shared" si="1"/>
      </c>
      <c r="E13" s="29">
        <f>'様式 A-1'!$D$7</f>
        <v>0</v>
      </c>
      <c r="F13" s="29" t="e">
        <f>'様式 WA-1（集計作業用）'!$D$6</f>
        <v>#N/A</v>
      </c>
      <c r="G13" s="29">
        <f>'様式 A-1'!$AG$7</f>
        <v>0</v>
      </c>
      <c r="H13" s="24"/>
      <c r="I13" s="62" t="s">
        <v>176</v>
      </c>
      <c r="J13" s="41"/>
      <c r="K13" s="42"/>
      <c r="L13" s="41"/>
      <c r="M13" s="42"/>
      <c r="N13" s="24" t="s">
        <v>36</v>
      </c>
      <c r="O13" s="293"/>
      <c r="P13" s="228"/>
      <c r="Q13" s="207"/>
      <c r="R13" s="207"/>
      <c r="S13" s="207"/>
      <c r="T13" s="30"/>
      <c r="U13" s="362">
        <f>'様式 A-1'!$W$7</f>
        <v>0</v>
      </c>
      <c r="V13" s="207"/>
      <c r="W13" s="207"/>
      <c r="X13" s="206"/>
      <c r="Y13" s="207">
        <f>IF(X13="","",DATEDIF(X13,'様式 A-1'!$G$2,"Y"))</f>
      </c>
      <c r="Z13" s="207"/>
      <c r="AA13" s="30"/>
      <c r="AB13" s="208"/>
      <c r="AC13" s="208"/>
      <c r="AD13" s="208"/>
      <c r="AE13" s="208"/>
      <c r="AF13" s="208"/>
      <c r="AG13" s="208"/>
      <c r="AH13" s="208"/>
      <c r="AI13" s="281"/>
      <c r="AJ13" s="83">
        <f t="shared" si="0"/>
        <v>0</v>
      </c>
      <c r="AK13" s="64">
        <f t="shared" si="2"/>
        <v>0</v>
      </c>
      <c r="AL13" s="64">
        <f t="shared" si="3"/>
        <v>0</v>
      </c>
    </row>
    <row r="14" spans="1:38" ht="24" customHeight="1">
      <c r="A14" s="24">
        <f>IF('様式 A-1'!$AL$1="","",'様式 A-1'!$AL$1)</f>
      </c>
      <c r="B14" s="62"/>
      <c r="C14" s="63">
        <f t="shared" si="4"/>
      </c>
      <c r="D14" s="63">
        <f t="shared" si="1"/>
      </c>
      <c r="E14" s="29">
        <f>'様式 A-1'!$D$7</f>
        <v>0</v>
      </c>
      <c r="F14" s="29" t="e">
        <f>'様式 WA-1（集計作業用）'!$D$6</f>
        <v>#N/A</v>
      </c>
      <c r="G14" s="29">
        <f>'様式 A-1'!$AG$7</f>
        <v>0</v>
      </c>
      <c r="H14" s="24"/>
      <c r="I14" s="62" t="s">
        <v>177</v>
      </c>
      <c r="J14" s="41"/>
      <c r="K14" s="42"/>
      <c r="L14" s="41"/>
      <c r="M14" s="42"/>
      <c r="N14" s="24" t="s">
        <v>36</v>
      </c>
      <c r="O14" s="293"/>
      <c r="P14" s="228"/>
      <c r="Q14" s="207"/>
      <c r="R14" s="207"/>
      <c r="S14" s="207"/>
      <c r="T14" s="30"/>
      <c r="U14" s="362">
        <f>'様式 A-1'!$W$7</f>
        <v>0</v>
      </c>
      <c r="V14" s="207"/>
      <c r="W14" s="207"/>
      <c r="X14" s="206"/>
      <c r="Y14" s="207">
        <f>IF(X14="","",DATEDIF(X14,'様式 A-1'!$G$2,"Y"))</f>
      </c>
      <c r="Z14" s="207"/>
      <c r="AA14" s="30"/>
      <c r="AB14" s="208"/>
      <c r="AC14" s="208"/>
      <c r="AD14" s="208"/>
      <c r="AE14" s="208"/>
      <c r="AF14" s="208"/>
      <c r="AG14" s="208"/>
      <c r="AH14" s="208"/>
      <c r="AI14" s="281"/>
      <c r="AJ14" s="83">
        <f t="shared" si="0"/>
        <v>0</v>
      </c>
      <c r="AK14" s="64">
        <f t="shared" si="2"/>
        <v>0</v>
      </c>
      <c r="AL14" s="64">
        <f t="shared" si="3"/>
        <v>0</v>
      </c>
    </row>
    <row r="15" spans="1:38" ht="24" customHeight="1">
      <c r="A15" s="24">
        <f>IF('様式 A-1'!$AL$1="","",'様式 A-1'!$AL$1)</f>
      </c>
      <c r="B15" s="62"/>
      <c r="C15" s="63">
        <f t="shared" si="4"/>
      </c>
      <c r="D15" s="63">
        <f t="shared" si="1"/>
      </c>
      <c r="E15" s="29">
        <f>'様式 A-1'!$D$7</f>
        <v>0</v>
      </c>
      <c r="F15" s="29" t="e">
        <f>'様式 WA-1（集計作業用）'!$D$6</f>
        <v>#N/A</v>
      </c>
      <c r="G15" s="29">
        <f>'様式 A-1'!$AG$7</f>
        <v>0</v>
      </c>
      <c r="H15" s="24"/>
      <c r="I15" s="62" t="s">
        <v>178</v>
      </c>
      <c r="J15" s="41"/>
      <c r="K15" s="42"/>
      <c r="L15" s="41"/>
      <c r="M15" s="42"/>
      <c r="N15" s="24" t="s">
        <v>36</v>
      </c>
      <c r="O15" s="293"/>
      <c r="P15" s="228"/>
      <c r="Q15" s="207"/>
      <c r="R15" s="207"/>
      <c r="S15" s="207"/>
      <c r="T15" s="30"/>
      <c r="U15" s="362">
        <f>'様式 A-1'!$W$7</f>
        <v>0</v>
      </c>
      <c r="V15" s="207"/>
      <c r="W15" s="207"/>
      <c r="X15" s="206"/>
      <c r="Y15" s="207">
        <f>IF(X15="","",DATEDIF(X15,'様式 A-1'!$G$2,"Y"))</f>
      </c>
      <c r="Z15" s="207"/>
      <c r="AA15" s="30"/>
      <c r="AB15" s="208"/>
      <c r="AC15" s="208"/>
      <c r="AD15" s="208"/>
      <c r="AE15" s="208"/>
      <c r="AF15" s="208"/>
      <c r="AG15" s="208"/>
      <c r="AH15" s="208"/>
      <c r="AI15" s="281"/>
      <c r="AJ15" s="83">
        <f t="shared" si="0"/>
        <v>0</v>
      </c>
      <c r="AK15" s="64">
        <f t="shared" si="2"/>
        <v>0</v>
      </c>
      <c r="AL15" s="64">
        <f t="shared" si="3"/>
        <v>0</v>
      </c>
    </row>
    <row r="16" spans="1:38" ht="24" customHeight="1">
      <c r="A16" s="24">
        <f>IF('様式 A-1'!$AL$1="","",'様式 A-1'!$AL$1)</f>
      </c>
      <c r="B16" s="62"/>
      <c r="C16" s="63">
        <f t="shared" si="4"/>
      </c>
      <c r="D16" s="63">
        <f t="shared" si="1"/>
      </c>
      <c r="E16" s="29">
        <f>'様式 A-1'!$D$7</f>
        <v>0</v>
      </c>
      <c r="F16" s="29" t="e">
        <f>'様式 WA-1（集計作業用）'!$D$6</f>
        <v>#N/A</v>
      </c>
      <c r="G16" s="29">
        <f>'様式 A-1'!$AG$7</f>
        <v>0</v>
      </c>
      <c r="H16" s="24"/>
      <c r="I16" s="62" t="s">
        <v>179</v>
      </c>
      <c r="J16" s="41"/>
      <c r="K16" s="42"/>
      <c r="L16" s="41"/>
      <c r="M16" s="42"/>
      <c r="N16" s="24" t="s">
        <v>36</v>
      </c>
      <c r="O16" s="293"/>
      <c r="P16" s="228"/>
      <c r="Q16" s="207"/>
      <c r="R16" s="207"/>
      <c r="S16" s="207"/>
      <c r="T16" s="30"/>
      <c r="U16" s="362">
        <f>'様式 A-1'!$W$7</f>
        <v>0</v>
      </c>
      <c r="V16" s="207"/>
      <c r="W16" s="207"/>
      <c r="X16" s="206"/>
      <c r="Y16" s="207">
        <f>IF(X16="","",DATEDIF(X16,'様式 A-1'!$G$2,"Y"))</f>
      </c>
      <c r="Z16" s="207"/>
      <c r="AA16" s="30"/>
      <c r="AB16" s="208"/>
      <c r="AC16" s="208"/>
      <c r="AD16" s="208"/>
      <c r="AE16" s="208"/>
      <c r="AF16" s="208"/>
      <c r="AG16" s="208"/>
      <c r="AH16" s="208"/>
      <c r="AI16" s="281"/>
      <c r="AJ16" s="83">
        <f t="shared" si="0"/>
        <v>0</v>
      </c>
      <c r="AK16" s="64">
        <f t="shared" si="2"/>
        <v>0</v>
      </c>
      <c r="AL16" s="64">
        <f t="shared" si="3"/>
        <v>0</v>
      </c>
    </row>
    <row r="17" spans="1:38" ht="24" customHeight="1">
      <c r="A17" s="24">
        <f>IF('様式 A-1'!$AL$1="","",'様式 A-1'!$AL$1)</f>
      </c>
      <c r="B17" s="62"/>
      <c r="C17" s="63">
        <f t="shared" si="4"/>
      </c>
      <c r="D17" s="63">
        <f t="shared" si="1"/>
      </c>
      <c r="E17" s="29">
        <f>'様式 A-1'!$D$7</f>
        <v>0</v>
      </c>
      <c r="F17" s="29" t="e">
        <f>'様式 WA-1（集計作業用）'!$D$6</f>
        <v>#N/A</v>
      </c>
      <c r="G17" s="29">
        <f>'様式 A-1'!$AG$7</f>
        <v>0</v>
      </c>
      <c r="H17" s="24"/>
      <c r="I17" s="62" t="s">
        <v>180</v>
      </c>
      <c r="J17" s="41"/>
      <c r="K17" s="42"/>
      <c r="L17" s="41"/>
      <c r="M17" s="42"/>
      <c r="N17" s="24" t="s">
        <v>36</v>
      </c>
      <c r="O17" s="293"/>
      <c r="P17" s="228"/>
      <c r="Q17" s="207"/>
      <c r="R17" s="207"/>
      <c r="S17" s="207"/>
      <c r="T17" s="30"/>
      <c r="U17" s="362">
        <f>'様式 A-1'!$W$7</f>
        <v>0</v>
      </c>
      <c r="V17" s="207"/>
      <c r="W17" s="207"/>
      <c r="X17" s="206"/>
      <c r="Y17" s="207">
        <f>IF(X17="","",DATEDIF(X17,'様式 A-1'!$G$2,"Y"))</f>
      </c>
      <c r="Z17" s="207"/>
      <c r="AA17" s="30"/>
      <c r="AB17" s="208"/>
      <c r="AC17" s="208"/>
      <c r="AD17" s="208"/>
      <c r="AE17" s="208"/>
      <c r="AF17" s="208"/>
      <c r="AG17" s="208"/>
      <c r="AH17" s="208"/>
      <c r="AI17" s="281"/>
      <c r="AJ17" s="83">
        <f t="shared" si="0"/>
        <v>0</v>
      </c>
      <c r="AK17" s="64">
        <f t="shared" si="2"/>
        <v>0</v>
      </c>
      <c r="AL17" s="64">
        <f t="shared" si="3"/>
        <v>0</v>
      </c>
    </row>
    <row r="18" spans="1:38" ht="24" customHeight="1">
      <c r="A18" s="24">
        <f>IF('様式 A-1'!$AL$1="","",'様式 A-1'!$AL$1)</f>
      </c>
      <c r="B18" s="62"/>
      <c r="C18" s="63">
        <f t="shared" si="4"/>
      </c>
      <c r="D18" s="63">
        <f t="shared" si="1"/>
      </c>
      <c r="E18" s="29">
        <f>'様式 A-1'!$D$7</f>
        <v>0</v>
      </c>
      <c r="F18" s="29" t="e">
        <f>'様式 WA-1（集計作業用）'!$D$6</f>
        <v>#N/A</v>
      </c>
      <c r="G18" s="29">
        <f>'様式 A-1'!$AG$7</f>
        <v>0</v>
      </c>
      <c r="H18" s="24"/>
      <c r="I18" s="62" t="s">
        <v>181</v>
      </c>
      <c r="J18" s="41"/>
      <c r="K18" s="42"/>
      <c r="L18" s="41"/>
      <c r="M18" s="42"/>
      <c r="N18" s="24" t="s">
        <v>36</v>
      </c>
      <c r="O18" s="293"/>
      <c r="P18" s="228"/>
      <c r="Q18" s="207"/>
      <c r="R18" s="207"/>
      <c r="S18" s="207"/>
      <c r="T18" s="30"/>
      <c r="U18" s="362">
        <f>'様式 A-1'!$W$7</f>
        <v>0</v>
      </c>
      <c r="V18" s="207"/>
      <c r="W18" s="207"/>
      <c r="X18" s="206"/>
      <c r="Y18" s="207">
        <f>IF(X18="","",DATEDIF(X18,'様式 A-1'!$G$2,"Y"))</f>
      </c>
      <c r="Z18" s="207"/>
      <c r="AA18" s="30"/>
      <c r="AB18" s="208"/>
      <c r="AC18" s="208"/>
      <c r="AD18" s="208"/>
      <c r="AE18" s="208"/>
      <c r="AF18" s="208"/>
      <c r="AG18" s="208"/>
      <c r="AH18" s="208"/>
      <c r="AI18" s="281"/>
      <c r="AJ18" s="83">
        <f t="shared" si="0"/>
        <v>0</v>
      </c>
      <c r="AK18" s="64">
        <f t="shared" si="2"/>
        <v>0</v>
      </c>
      <c r="AL18" s="64">
        <f t="shared" si="3"/>
        <v>0</v>
      </c>
    </row>
    <row r="19" spans="1:38" ht="24" customHeight="1">
      <c r="A19" s="24">
        <f>IF('様式 A-1'!$AL$1="","",'様式 A-1'!$AL$1)</f>
      </c>
      <c r="B19" s="62"/>
      <c r="C19" s="63">
        <f t="shared" si="4"/>
      </c>
      <c r="D19" s="63">
        <f t="shared" si="1"/>
      </c>
      <c r="E19" s="29">
        <f>'様式 A-1'!$D$7</f>
        <v>0</v>
      </c>
      <c r="F19" s="29" t="e">
        <f>'様式 WA-1（集計作業用）'!$D$6</f>
        <v>#N/A</v>
      </c>
      <c r="G19" s="29">
        <f>'様式 A-1'!$AG$7</f>
        <v>0</v>
      </c>
      <c r="H19" s="24"/>
      <c r="I19" s="62" t="s">
        <v>182</v>
      </c>
      <c r="J19" s="41"/>
      <c r="K19" s="42"/>
      <c r="L19" s="41"/>
      <c r="M19" s="42"/>
      <c r="N19" s="24" t="s">
        <v>36</v>
      </c>
      <c r="O19" s="293"/>
      <c r="P19" s="228"/>
      <c r="Q19" s="207"/>
      <c r="R19" s="207"/>
      <c r="S19" s="207"/>
      <c r="T19" s="30"/>
      <c r="U19" s="362">
        <f>'様式 A-1'!$W$7</f>
        <v>0</v>
      </c>
      <c r="V19" s="207"/>
      <c r="W19" s="207"/>
      <c r="X19" s="206"/>
      <c r="Y19" s="207">
        <f>IF(X19="","",DATEDIF(X19,'様式 A-1'!$G$2,"Y"))</f>
      </c>
      <c r="Z19" s="207"/>
      <c r="AA19" s="30"/>
      <c r="AB19" s="208"/>
      <c r="AC19" s="208"/>
      <c r="AD19" s="208"/>
      <c r="AE19" s="208"/>
      <c r="AF19" s="208"/>
      <c r="AG19" s="208"/>
      <c r="AH19" s="208"/>
      <c r="AI19" s="281"/>
      <c r="AJ19" s="83">
        <f t="shared" si="0"/>
        <v>0</v>
      </c>
      <c r="AK19" s="64">
        <f t="shared" si="2"/>
        <v>0</v>
      </c>
      <c r="AL19" s="64">
        <f t="shared" si="3"/>
        <v>0</v>
      </c>
    </row>
    <row r="20" spans="1:38" ht="24" customHeight="1">
      <c r="A20" s="24">
        <f>IF('様式 A-1'!$AL$1="","",'様式 A-1'!$AL$1)</f>
      </c>
      <c r="B20" s="62"/>
      <c r="C20" s="63">
        <f t="shared" si="4"/>
      </c>
      <c r="D20" s="63">
        <f t="shared" si="1"/>
      </c>
      <c r="E20" s="29">
        <f>'様式 A-1'!$D$7</f>
        <v>0</v>
      </c>
      <c r="F20" s="29" t="e">
        <f>'様式 WA-1（集計作業用）'!$D$6</f>
        <v>#N/A</v>
      </c>
      <c r="G20" s="29">
        <f>'様式 A-1'!$AG$7</f>
        <v>0</v>
      </c>
      <c r="H20" s="24"/>
      <c r="I20" s="62" t="s">
        <v>183</v>
      </c>
      <c r="J20" s="41"/>
      <c r="K20" s="42"/>
      <c r="L20" s="41"/>
      <c r="M20" s="42"/>
      <c r="N20" s="24" t="s">
        <v>36</v>
      </c>
      <c r="O20" s="293"/>
      <c r="P20" s="228"/>
      <c r="Q20" s="207"/>
      <c r="R20" s="207"/>
      <c r="S20" s="207"/>
      <c r="T20" s="30"/>
      <c r="U20" s="362">
        <f>'様式 A-1'!$W$7</f>
        <v>0</v>
      </c>
      <c r="V20" s="207"/>
      <c r="W20" s="207"/>
      <c r="X20" s="206"/>
      <c r="Y20" s="207">
        <f>IF(X20="","",DATEDIF(X20,'様式 A-1'!$G$2,"Y"))</f>
      </c>
      <c r="Z20" s="207"/>
      <c r="AA20" s="30"/>
      <c r="AB20" s="208"/>
      <c r="AC20" s="208"/>
      <c r="AD20" s="208"/>
      <c r="AE20" s="208"/>
      <c r="AF20" s="208"/>
      <c r="AG20" s="208"/>
      <c r="AH20" s="208"/>
      <c r="AI20" s="281"/>
      <c r="AJ20" s="83">
        <f t="shared" si="0"/>
        <v>0</v>
      </c>
      <c r="AK20" s="64">
        <f t="shared" si="2"/>
        <v>0</v>
      </c>
      <c r="AL20" s="64">
        <f t="shared" si="3"/>
        <v>0</v>
      </c>
    </row>
    <row r="21" spans="1:38" ht="24" customHeight="1">
      <c r="A21" s="24">
        <f>IF('様式 A-1'!$AL$1="","",'様式 A-1'!$AL$1)</f>
      </c>
      <c r="B21" s="62"/>
      <c r="C21" s="63">
        <f t="shared" si="4"/>
      </c>
      <c r="D21" s="63">
        <f t="shared" si="1"/>
      </c>
      <c r="E21" s="29">
        <f>'様式 A-1'!$D$7</f>
        <v>0</v>
      </c>
      <c r="F21" s="29" t="e">
        <f>'様式 WA-1（集計作業用）'!$D$6</f>
        <v>#N/A</v>
      </c>
      <c r="G21" s="29">
        <f>'様式 A-1'!$AG$7</f>
        <v>0</v>
      </c>
      <c r="H21" s="24"/>
      <c r="I21" s="62" t="s">
        <v>184</v>
      </c>
      <c r="J21" s="41"/>
      <c r="K21" s="42"/>
      <c r="L21" s="41"/>
      <c r="M21" s="42"/>
      <c r="N21" s="24" t="s">
        <v>36</v>
      </c>
      <c r="O21" s="293"/>
      <c r="P21" s="228"/>
      <c r="Q21" s="207"/>
      <c r="R21" s="207"/>
      <c r="S21" s="207"/>
      <c r="T21" s="30"/>
      <c r="U21" s="362">
        <f>'様式 A-1'!$W$7</f>
        <v>0</v>
      </c>
      <c r="V21" s="207"/>
      <c r="W21" s="207"/>
      <c r="X21" s="206"/>
      <c r="Y21" s="207">
        <f>IF(X21="","",DATEDIF(X21,'様式 A-1'!$G$2,"Y"))</f>
      </c>
      <c r="Z21" s="207"/>
      <c r="AA21" s="30"/>
      <c r="AB21" s="208"/>
      <c r="AC21" s="208"/>
      <c r="AD21" s="208"/>
      <c r="AE21" s="208"/>
      <c r="AF21" s="208"/>
      <c r="AG21" s="208"/>
      <c r="AH21" s="208"/>
      <c r="AI21" s="281"/>
      <c r="AJ21" s="83">
        <f t="shared" si="0"/>
        <v>0</v>
      </c>
      <c r="AK21" s="64">
        <f t="shared" si="2"/>
        <v>0</v>
      </c>
      <c r="AL21" s="64">
        <f t="shared" si="3"/>
        <v>0</v>
      </c>
    </row>
    <row r="22" spans="1:38" ht="24" customHeight="1">
      <c r="A22" s="24">
        <f>IF('様式 A-1'!$AL$1="","",'様式 A-1'!$AL$1)</f>
      </c>
      <c r="B22" s="62"/>
      <c r="C22" s="63">
        <f t="shared" si="4"/>
      </c>
      <c r="D22" s="63">
        <f t="shared" si="1"/>
      </c>
      <c r="E22" s="29">
        <f>'様式 A-1'!$D$7</f>
        <v>0</v>
      </c>
      <c r="F22" s="29" t="e">
        <f>'様式 WA-1（集計作業用）'!$D$6</f>
        <v>#N/A</v>
      </c>
      <c r="G22" s="29">
        <f>'様式 A-1'!$AG$7</f>
        <v>0</v>
      </c>
      <c r="H22" s="24"/>
      <c r="I22" s="62" t="s">
        <v>185</v>
      </c>
      <c r="J22" s="41"/>
      <c r="K22" s="42"/>
      <c r="L22" s="41"/>
      <c r="M22" s="42"/>
      <c r="N22" s="24" t="s">
        <v>36</v>
      </c>
      <c r="O22" s="293"/>
      <c r="P22" s="228"/>
      <c r="Q22" s="207"/>
      <c r="R22" s="207"/>
      <c r="S22" s="207"/>
      <c r="T22" s="30"/>
      <c r="U22" s="362">
        <f>'様式 A-1'!$W$7</f>
        <v>0</v>
      </c>
      <c r="V22" s="207"/>
      <c r="W22" s="207"/>
      <c r="X22" s="206"/>
      <c r="Y22" s="207">
        <f>IF(X22="","",DATEDIF(X22,'様式 A-1'!$G$2,"Y"))</f>
      </c>
      <c r="Z22" s="207"/>
      <c r="AA22" s="30"/>
      <c r="AB22" s="208"/>
      <c r="AC22" s="208"/>
      <c r="AD22" s="208"/>
      <c r="AE22" s="208"/>
      <c r="AF22" s="208"/>
      <c r="AG22" s="208"/>
      <c r="AH22" s="208"/>
      <c r="AI22" s="281"/>
      <c r="AJ22" s="83">
        <f t="shared" si="0"/>
        <v>0</v>
      </c>
      <c r="AK22" s="64">
        <f t="shared" si="2"/>
        <v>0</v>
      </c>
      <c r="AL22" s="64">
        <f t="shared" si="3"/>
        <v>0</v>
      </c>
    </row>
    <row r="23" spans="1:38" ht="24" customHeight="1">
      <c r="A23" s="24">
        <f>IF('様式 A-1'!$AL$1="","",'様式 A-1'!$AL$1)</f>
      </c>
      <c r="B23" s="62"/>
      <c r="C23" s="63">
        <f t="shared" si="4"/>
      </c>
      <c r="D23" s="63">
        <f t="shared" si="1"/>
      </c>
      <c r="E23" s="29">
        <f>'様式 A-1'!$D$7</f>
        <v>0</v>
      </c>
      <c r="F23" s="29" t="e">
        <f>'様式 WA-1（集計作業用）'!$D$6</f>
        <v>#N/A</v>
      </c>
      <c r="G23" s="29">
        <f>'様式 A-1'!$AG$7</f>
        <v>0</v>
      </c>
      <c r="H23" s="24"/>
      <c r="I23" s="62" t="s">
        <v>186</v>
      </c>
      <c r="J23" s="41"/>
      <c r="K23" s="42"/>
      <c r="L23" s="41"/>
      <c r="M23" s="42"/>
      <c r="N23" s="24" t="s">
        <v>36</v>
      </c>
      <c r="O23" s="293"/>
      <c r="P23" s="228"/>
      <c r="Q23" s="207"/>
      <c r="R23" s="207"/>
      <c r="S23" s="207"/>
      <c r="T23" s="30"/>
      <c r="U23" s="362">
        <f>'様式 A-1'!$W$7</f>
        <v>0</v>
      </c>
      <c r="V23" s="207"/>
      <c r="W23" s="207"/>
      <c r="X23" s="206"/>
      <c r="Y23" s="207">
        <f>IF(X23="","",DATEDIF(X23,'様式 A-1'!$G$2,"Y"))</f>
      </c>
      <c r="Z23" s="207"/>
      <c r="AA23" s="30"/>
      <c r="AB23" s="208"/>
      <c r="AC23" s="208"/>
      <c r="AD23" s="208"/>
      <c r="AE23" s="208"/>
      <c r="AF23" s="208"/>
      <c r="AG23" s="208"/>
      <c r="AH23" s="208"/>
      <c r="AI23" s="281"/>
      <c r="AJ23" s="83">
        <f t="shared" si="0"/>
        <v>0</v>
      </c>
      <c r="AK23" s="64">
        <f t="shared" si="2"/>
        <v>0</v>
      </c>
      <c r="AL23" s="64">
        <f t="shared" si="3"/>
        <v>0</v>
      </c>
    </row>
    <row r="24" spans="1:38" ht="24" customHeight="1">
      <c r="A24" s="24">
        <f>IF('様式 A-1'!$AL$1="","",'様式 A-1'!$AL$1)</f>
      </c>
      <c r="B24" s="62"/>
      <c r="C24" s="63">
        <f t="shared" si="4"/>
      </c>
      <c r="D24" s="63">
        <f t="shared" si="1"/>
      </c>
      <c r="E24" s="29">
        <f>'様式 A-1'!$D$7</f>
        <v>0</v>
      </c>
      <c r="F24" s="29" t="e">
        <f>'様式 WA-1（集計作業用）'!$D$6</f>
        <v>#N/A</v>
      </c>
      <c r="G24" s="29">
        <f>'様式 A-1'!$AG$7</f>
        <v>0</v>
      </c>
      <c r="H24" s="24"/>
      <c r="I24" s="62" t="s">
        <v>187</v>
      </c>
      <c r="J24" s="41"/>
      <c r="K24" s="42"/>
      <c r="L24" s="41"/>
      <c r="M24" s="42"/>
      <c r="N24" s="24" t="s">
        <v>36</v>
      </c>
      <c r="O24" s="293"/>
      <c r="P24" s="228"/>
      <c r="Q24" s="207"/>
      <c r="R24" s="207"/>
      <c r="S24" s="207"/>
      <c r="T24" s="30"/>
      <c r="U24" s="362">
        <f>'様式 A-1'!$W$7</f>
        <v>0</v>
      </c>
      <c r="V24" s="207"/>
      <c r="W24" s="207"/>
      <c r="X24" s="206"/>
      <c r="Y24" s="207">
        <f>IF(X24="","",DATEDIF(X24,'様式 A-1'!$G$2,"Y"))</f>
      </c>
      <c r="Z24" s="207"/>
      <c r="AA24" s="30"/>
      <c r="AB24" s="208"/>
      <c r="AC24" s="208"/>
      <c r="AD24" s="208"/>
      <c r="AE24" s="208"/>
      <c r="AF24" s="208"/>
      <c r="AG24" s="208"/>
      <c r="AH24" s="208"/>
      <c r="AI24" s="281"/>
      <c r="AJ24" s="83">
        <f t="shared" si="0"/>
        <v>0</v>
      </c>
      <c r="AK24" s="64">
        <f t="shared" si="2"/>
        <v>0</v>
      </c>
      <c r="AL24" s="64">
        <f t="shared" si="3"/>
        <v>0</v>
      </c>
    </row>
    <row r="25" spans="1:38" ht="24" customHeight="1">
      <c r="A25" s="24">
        <f>IF('様式 A-1'!$AL$1="","",'様式 A-1'!$AL$1)</f>
      </c>
      <c r="B25" s="62"/>
      <c r="C25" s="63">
        <f t="shared" si="4"/>
      </c>
      <c r="D25" s="63">
        <f t="shared" si="1"/>
      </c>
      <c r="E25" s="29">
        <f>'様式 A-1'!$D$7</f>
        <v>0</v>
      </c>
      <c r="F25" s="29" t="e">
        <f>'様式 WA-1（集計作業用）'!$D$6</f>
        <v>#N/A</v>
      </c>
      <c r="G25" s="29">
        <f>'様式 A-1'!$AG$7</f>
        <v>0</v>
      </c>
      <c r="H25" s="24"/>
      <c r="I25" s="62" t="s">
        <v>188</v>
      </c>
      <c r="J25" s="41"/>
      <c r="K25" s="42"/>
      <c r="L25" s="41"/>
      <c r="M25" s="42"/>
      <c r="N25" s="24" t="s">
        <v>36</v>
      </c>
      <c r="O25" s="293"/>
      <c r="P25" s="228"/>
      <c r="Q25" s="207"/>
      <c r="R25" s="207"/>
      <c r="S25" s="207"/>
      <c r="T25" s="30"/>
      <c r="U25" s="362">
        <f>'様式 A-1'!$W$7</f>
        <v>0</v>
      </c>
      <c r="V25" s="207"/>
      <c r="W25" s="207"/>
      <c r="X25" s="206"/>
      <c r="Y25" s="207">
        <f>IF(X25="","",DATEDIF(X25,'様式 A-1'!$G$2,"Y"))</f>
      </c>
      <c r="Z25" s="207"/>
      <c r="AA25" s="30"/>
      <c r="AB25" s="208"/>
      <c r="AC25" s="208"/>
      <c r="AD25" s="208"/>
      <c r="AE25" s="208"/>
      <c r="AF25" s="208"/>
      <c r="AG25" s="208"/>
      <c r="AH25" s="208"/>
      <c r="AI25" s="281"/>
      <c r="AJ25" s="83">
        <f t="shared" si="0"/>
        <v>0</v>
      </c>
      <c r="AK25" s="64">
        <f t="shared" si="2"/>
        <v>0</v>
      </c>
      <c r="AL25" s="64">
        <f t="shared" si="3"/>
        <v>0</v>
      </c>
    </row>
    <row r="26" spans="1:38" ht="24" customHeight="1">
      <c r="A26" s="24">
        <f>IF('様式 A-1'!$AL$1="","",'様式 A-1'!$AL$1)</f>
      </c>
      <c r="B26" s="62"/>
      <c r="C26" s="63">
        <f t="shared" si="4"/>
      </c>
      <c r="D26" s="63">
        <f t="shared" si="1"/>
      </c>
      <c r="E26" s="29">
        <f>'様式 A-1'!$D$7</f>
        <v>0</v>
      </c>
      <c r="F26" s="29" t="e">
        <f>'様式 WA-1（集計作業用）'!$D$6</f>
        <v>#N/A</v>
      </c>
      <c r="G26" s="29">
        <f>'様式 A-1'!$AG$7</f>
        <v>0</v>
      </c>
      <c r="H26" s="24"/>
      <c r="I26" s="62" t="s">
        <v>189</v>
      </c>
      <c r="J26" s="41"/>
      <c r="K26" s="42"/>
      <c r="L26" s="41"/>
      <c r="M26" s="42"/>
      <c r="N26" s="24" t="s">
        <v>36</v>
      </c>
      <c r="O26" s="293"/>
      <c r="P26" s="228"/>
      <c r="Q26" s="207"/>
      <c r="R26" s="207"/>
      <c r="S26" s="207"/>
      <c r="T26" s="30"/>
      <c r="U26" s="362">
        <f>'様式 A-1'!$W$7</f>
        <v>0</v>
      </c>
      <c r="V26" s="207"/>
      <c r="W26" s="207"/>
      <c r="X26" s="206"/>
      <c r="Y26" s="207">
        <f>IF(X26="","",DATEDIF(X26,'様式 A-1'!$G$2,"Y"))</f>
      </c>
      <c r="Z26" s="207"/>
      <c r="AA26" s="30"/>
      <c r="AB26" s="208"/>
      <c r="AC26" s="208"/>
      <c r="AD26" s="208"/>
      <c r="AE26" s="208"/>
      <c r="AF26" s="208"/>
      <c r="AG26" s="208"/>
      <c r="AH26" s="208"/>
      <c r="AI26" s="281"/>
      <c r="AJ26" s="83">
        <f t="shared" si="0"/>
        <v>0</v>
      </c>
      <c r="AK26" s="64">
        <f t="shared" si="2"/>
        <v>0</v>
      </c>
      <c r="AL26" s="64">
        <f t="shared" si="3"/>
        <v>0</v>
      </c>
    </row>
    <row r="27" spans="1:38" ht="24" customHeight="1">
      <c r="A27" s="24">
        <f>IF('様式 A-1'!$AL$1="","",'様式 A-1'!$AL$1)</f>
      </c>
      <c r="B27" s="62"/>
      <c r="C27" s="63">
        <f t="shared" si="4"/>
      </c>
      <c r="D27" s="63">
        <f t="shared" si="1"/>
      </c>
      <c r="E27" s="29">
        <f>'様式 A-1'!$D$7</f>
        <v>0</v>
      </c>
      <c r="F27" s="29" t="e">
        <f>'様式 WA-1（集計作業用）'!$D$6</f>
        <v>#N/A</v>
      </c>
      <c r="G27" s="29">
        <f>'様式 A-1'!$AG$7</f>
        <v>0</v>
      </c>
      <c r="H27" s="24"/>
      <c r="I27" s="62" t="s">
        <v>190</v>
      </c>
      <c r="J27" s="41"/>
      <c r="K27" s="42"/>
      <c r="L27" s="41"/>
      <c r="M27" s="42"/>
      <c r="N27" s="24" t="s">
        <v>36</v>
      </c>
      <c r="O27" s="293"/>
      <c r="P27" s="228"/>
      <c r="Q27" s="207"/>
      <c r="R27" s="207"/>
      <c r="S27" s="207"/>
      <c r="T27" s="30"/>
      <c r="U27" s="362">
        <f>'様式 A-1'!$W$7</f>
        <v>0</v>
      </c>
      <c r="V27" s="207"/>
      <c r="W27" s="207"/>
      <c r="X27" s="206"/>
      <c r="Y27" s="207">
        <f>IF(X27="","",DATEDIF(X27,'様式 A-1'!$G$2,"Y"))</f>
      </c>
      <c r="Z27" s="207"/>
      <c r="AA27" s="30"/>
      <c r="AB27" s="208"/>
      <c r="AC27" s="208"/>
      <c r="AD27" s="208"/>
      <c r="AE27" s="208"/>
      <c r="AF27" s="208"/>
      <c r="AG27" s="208"/>
      <c r="AH27" s="208"/>
      <c r="AI27" s="281"/>
      <c r="AJ27" s="83">
        <f t="shared" si="0"/>
        <v>0</v>
      </c>
      <c r="AK27" s="64">
        <f t="shared" si="2"/>
        <v>0</v>
      </c>
      <c r="AL27" s="64">
        <f t="shared" si="3"/>
        <v>0</v>
      </c>
    </row>
    <row r="28" spans="1:38" ht="24" customHeight="1">
      <c r="A28" s="24">
        <f>IF('様式 A-1'!$AL$1="","",'様式 A-1'!$AL$1)</f>
      </c>
      <c r="B28" s="62"/>
      <c r="C28" s="63">
        <f t="shared" si="4"/>
      </c>
      <c r="D28" s="63">
        <f t="shared" si="1"/>
      </c>
      <c r="E28" s="29">
        <f>'様式 A-1'!$D$7</f>
        <v>0</v>
      </c>
      <c r="F28" s="29" t="e">
        <f>'様式 WA-1（集計作業用）'!$D$6</f>
        <v>#N/A</v>
      </c>
      <c r="G28" s="29">
        <f>'様式 A-1'!$AG$7</f>
        <v>0</v>
      </c>
      <c r="H28" s="24"/>
      <c r="I28" s="62" t="s">
        <v>191</v>
      </c>
      <c r="J28" s="41"/>
      <c r="K28" s="42"/>
      <c r="L28" s="41"/>
      <c r="M28" s="42"/>
      <c r="N28" s="24" t="s">
        <v>36</v>
      </c>
      <c r="O28" s="293"/>
      <c r="P28" s="228"/>
      <c r="Q28" s="207"/>
      <c r="R28" s="207"/>
      <c r="S28" s="207"/>
      <c r="T28" s="30"/>
      <c r="U28" s="362">
        <f>'様式 A-1'!$W$7</f>
        <v>0</v>
      </c>
      <c r="V28" s="207"/>
      <c r="W28" s="207"/>
      <c r="X28" s="206"/>
      <c r="Y28" s="207">
        <f>IF(X28="","",DATEDIF(X28,'様式 A-1'!$G$2,"Y"))</f>
      </c>
      <c r="Z28" s="207"/>
      <c r="AA28" s="30"/>
      <c r="AB28" s="208"/>
      <c r="AC28" s="208"/>
      <c r="AD28" s="208"/>
      <c r="AE28" s="208"/>
      <c r="AF28" s="208"/>
      <c r="AG28" s="208"/>
      <c r="AH28" s="208"/>
      <c r="AI28" s="281"/>
      <c r="AJ28" s="83">
        <f t="shared" si="0"/>
        <v>0</v>
      </c>
      <c r="AK28" s="64">
        <f t="shared" si="2"/>
        <v>0</v>
      </c>
      <c r="AL28" s="64">
        <f t="shared" si="3"/>
        <v>0</v>
      </c>
    </row>
    <row r="29" spans="1:38" ht="24" customHeight="1">
      <c r="A29" s="24">
        <f>IF('様式 A-1'!$AL$1="","",'様式 A-1'!$AL$1)</f>
      </c>
      <c r="B29" s="62"/>
      <c r="C29" s="63">
        <f t="shared" si="4"/>
      </c>
      <c r="D29" s="63">
        <f t="shared" si="1"/>
      </c>
      <c r="E29" s="29">
        <f>'様式 A-1'!$D$7</f>
        <v>0</v>
      </c>
      <c r="F29" s="29" t="e">
        <f>'様式 WA-1（集計作業用）'!$D$6</f>
        <v>#N/A</v>
      </c>
      <c r="G29" s="29">
        <f>'様式 A-1'!$AG$7</f>
        <v>0</v>
      </c>
      <c r="H29" s="24"/>
      <c r="I29" s="62" t="s">
        <v>192</v>
      </c>
      <c r="J29" s="41"/>
      <c r="K29" s="42"/>
      <c r="L29" s="41"/>
      <c r="M29" s="42"/>
      <c r="N29" s="24" t="s">
        <v>36</v>
      </c>
      <c r="O29" s="293"/>
      <c r="P29" s="228"/>
      <c r="Q29" s="207"/>
      <c r="R29" s="207"/>
      <c r="S29" s="207"/>
      <c r="T29" s="30"/>
      <c r="U29" s="362">
        <f>'様式 A-1'!$W$7</f>
        <v>0</v>
      </c>
      <c r="V29" s="207"/>
      <c r="W29" s="207"/>
      <c r="X29" s="206"/>
      <c r="Y29" s="207">
        <f>IF(X29="","",DATEDIF(X29,'様式 A-1'!$G$2,"Y"))</f>
      </c>
      <c r="Z29" s="207"/>
      <c r="AA29" s="30"/>
      <c r="AB29" s="208"/>
      <c r="AC29" s="208"/>
      <c r="AD29" s="208"/>
      <c r="AE29" s="208"/>
      <c r="AF29" s="208"/>
      <c r="AG29" s="208"/>
      <c r="AH29" s="208"/>
      <c r="AI29" s="281"/>
      <c r="AJ29" s="83">
        <f t="shared" si="0"/>
        <v>0</v>
      </c>
      <c r="AK29" s="64">
        <f t="shared" si="2"/>
        <v>0</v>
      </c>
      <c r="AL29" s="64">
        <f t="shared" si="3"/>
        <v>0</v>
      </c>
    </row>
    <row r="30" spans="1:38" ht="24" customHeight="1">
      <c r="A30" s="24">
        <f>IF('様式 A-1'!$AL$1="","",'様式 A-1'!$AL$1)</f>
      </c>
      <c r="B30" s="62"/>
      <c r="C30" s="63">
        <f t="shared" si="4"/>
      </c>
      <c r="D30" s="63">
        <f t="shared" si="1"/>
      </c>
      <c r="E30" s="29">
        <f>'様式 A-1'!$D$7</f>
        <v>0</v>
      </c>
      <c r="F30" s="29" t="e">
        <f>'様式 WA-1（集計作業用）'!$D$6</f>
        <v>#N/A</v>
      </c>
      <c r="G30" s="29">
        <f>'様式 A-1'!$AG$7</f>
        <v>0</v>
      </c>
      <c r="H30" s="24"/>
      <c r="I30" s="62" t="s">
        <v>193</v>
      </c>
      <c r="J30" s="41"/>
      <c r="K30" s="42"/>
      <c r="L30" s="41"/>
      <c r="M30" s="42"/>
      <c r="N30" s="24" t="s">
        <v>36</v>
      </c>
      <c r="O30" s="293"/>
      <c r="P30" s="228"/>
      <c r="Q30" s="207"/>
      <c r="R30" s="207"/>
      <c r="S30" s="207"/>
      <c r="T30" s="30"/>
      <c r="U30" s="362">
        <f>'様式 A-1'!$W$7</f>
        <v>0</v>
      </c>
      <c r="V30" s="207"/>
      <c r="W30" s="207"/>
      <c r="X30" s="206"/>
      <c r="Y30" s="207">
        <f>IF(X30="","",DATEDIF(X30,'様式 A-1'!$G$2,"Y"))</f>
      </c>
      <c r="Z30" s="207"/>
      <c r="AA30" s="30"/>
      <c r="AB30" s="208"/>
      <c r="AC30" s="208"/>
      <c r="AD30" s="208"/>
      <c r="AE30" s="208"/>
      <c r="AF30" s="208"/>
      <c r="AG30" s="208"/>
      <c r="AH30" s="208"/>
      <c r="AI30" s="281"/>
      <c r="AJ30" s="83">
        <f t="shared" si="0"/>
        <v>0</v>
      </c>
      <c r="AK30" s="64">
        <f t="shared" si="2"/>
        <v>0</v>
      </c>
      <c r="AL30" s="64">
        <f t="shared" si="3"/>
        <v>0</v>
      </c>
    </row>
    <row r="31" spans="1:38" ht="24" customHeight="1">
      <c r="A31" s="24">
        <f>IF('様式 A-1'!$AL$1="","",'様式 A-1'!$AL$1)</f>
      </c>
      <c r="B31" s="62"/>
      <c r="C31" s="63">
        <f t="shared" si="4"/>
      </c>
      <c r="D31" s="63">
        <f t="shared" si="1"/>
      </c>
      <c r="E31" s="29">
        <f>'様式 A-1'!$D$7</f>
        <v>0</v>
      </c>
      <c r="F31" s="29" t="e">
        <f>'様式 WA-1（集計作業用）'!$D$6</f>
        <v>#N/A</v>
      </c>
      <c r="G31" s="29">
        <f>'様式 A-1'!$AG$7</f>
        <v>0</v>
      </c>
      <c r="H31" s="24"/>
      <c r="I31" s="62" t="s">
        <v>194</v>
      </c>
      <c r="J31" s="41"/>
      <c r="K31" s="42"/>
      <c r="L31" s="41"/>
      <c r="M31" s="42"/>
      <c r="N31" s="24" t="s">
        <v>36</v>
      </c>
      <c r="O31" s="293"/>
      <c r="P31" s="228"/>
      <c r="Q31" s="207"/>
      <c r="R31" s="207"/>
      <c r="S31" s="207"/>
      <c r="T31" s="30"/>
      <c r="U31" s="362">
        <f>'様式 A-1'!$W$7</f>
        <v>0</v>
      </c>
      <c r="V31" s="207"/>
      <c r="W31" s="207"/>
      <c r="X31" s="206"/>
      <c r="Y31" s="207">
        <f>IF(X31="","",DATEDIF(X31,'様式 A-1'!$G$2,"Y"))</f>
      </c>
      <c r="Z31" s="207"/>
      <c r="AA31" s="30"/>
      <c r="AB31" s="208"/>
      <c r="AC31" s="208"/>
      <c r="AD31" s="208"/>
      <c r="AE31" s="208"/>
      <c r="AF31" s="208"/>
      <c r="AG31" s="208"/>
      <c r="AH31" s="208"/>
      <c r="AI31" s="281"/>
      <c r="AJ31" s="83">
        <f t="shared" si="0"/>
        <v>0</v>
      </c>
      <c r="AK31" s="64">
        <f t="shared" si="2"/>
        <v>0</v>
      </c>
      <c r="AL31" s="64">
        <f t="shared" si="3"/>
        <v>0</v>
      </c>
    </row>
    <row r="32" spans="1:38" ht="24" customHeight="1">
      <c r="A32" s="24">
        <f>IF('様式 A-1'!$AL$1="","",'様式 A-1'!$AL$1)</f>
      </c>
      <c r="B32" s="62"/>
      <c r="C32" s="63">
        <f t="shared" si="4"/>
      </c>
      <c r="D32" s="63">
        <f t="shared" si="1"/>
      </c>
      <c r="E32" s="29">
        <f>'様式 A-1'!$D$7</f>
        <v>0</v>
      </c>
      <c r="F32" s="29" t="e">
        <f>'様式 WA-1（集計作業用）'!$D$6</f>
        <v>#N/A</v>
      </c>
      <c r="G32" s="29">
        <f>'様式 A-1'!$AG$7</f>
        <v>0</v>
      </c>
      <c r="H32" s="24"/>
      <c r="I32" s="62" t="s">
        <v>195</v>
      </c>
      <c r="J32" s="41"/>
      <c r="K32" s="42"/>
      <c r="L32" s="41"/>
      <c r="M32" s="42"/>
      <c r="N32" s="24" t="s">
        <v>36</v>
      </c>
      <c r="O32" s="293"/>
      <c r="P32" s="228"/>
      <c r="Q32" s="207"/>
      <c r="R32" s="207"/>
      <c r="S32" s="207"/>
      <c r="T32" s="30"/>
      <c r="U32" s="362">
        <f>'様式 A-1'!$W$7</f>
        <v>0</v>
      </c>
      <c r="V32" s="207"/>
      <c r="W32" s="207"/>
      <c r="X32" s="206"/>
      <c r="Y32" s="207">
        <f>IF(X32="","",DATEDIF(X32,'様式 A-1'!$G$2,"Y"))</f>
      </c>
      <c r="Z32" s="207"/>
      <c r="AA32" s="30"/>
      <c r="AB32" s="208"/>
      <c r="AC32" s="208"/>
      <c r="AD32" s="208"/>
      <c r="AE32" s="208"/>
      <c r="AF32" s="208"/>
      <c r="AG32" s="208"/>
      <c r="AH32" s="208"/>
      <c r="AI32" s="281"/>
      <c r="AJ32" s="83">
        <f t="shared" si="0"/>
        <v>0</v>
      </c>
      <c r="AK32" s="64">
        <f t="shared" si="2"/>
        <v>0</v>
      </c>
      <c r="AL32" s="64">
        <f t="shared" si="3"/>
        <v>0</v>
      </c>
    </row>
    <row r="33" spans="1:38" ht="24" customHeight="1">
      <c r="A33" s="24">
        <f>IF('様式 A-1'!$AL$1="","",'様式 A-1'!$AL$1)</f>
      </c>
      <c r="B33" s="62"/>
      <c r="C33" s="63">
        <f t="shared" si="4"/>
      </c>
      <c r="D33" s="63">
        <f t="shared" si="1"/>
      </c>
      <c r="E33" s="29">
        <f>'様式 A-1'!$D$7</f>
        <v>0</v>
      </c>
      <c r="F33" s="29" t="e">
        <f>'様式 WA-1（集計作業用）'!$D$6</f>
        <v>#N/A</v>
      </c>
      <c r="G33" s="29">
        <f>'様式 A-1'!$AG$7</f>
        <v>0</v>
      </c>
      <c r="H33" s="24"/>
      <c r="I33" s="62" t="s">
        <v>196</v>
      </c>
      <c r="J33" s="41"/>
      <c r="K33" s="42"/>
      <c r="L33" s="41"/>
      <c r="M33" s="42"/>
      <c r="N33" s="24" t="s">
        <v>36</v>
      </c>
      <c r="O33" s="293"/>
      <c r="P33" s="228"/>
      <c r="Q33" s="207"/>
      <c r="R33" s="207"/>
      <c r="S33" s="207"/>
      <c r="T33" s="30"/>
      <c r="U33" s="362">
        <f>'様式 A-1'!$W$7</f>
        <v>0</v>
      </c>
      <c r="V33" s="207"/>
      <c r="W33" s="207"/>
      <c r="X33" s="206"/>
      <c r="Y33" s="207">
        <f>IF(X33="","",DATEDIF(X33,'様式 A-1'!$G$2,"Y"))</f>
      </c>
      <c r="Z33" s="207"/>
      <c r="AA33" s="30"/>
      <c r="AB33" s="208"/>
      <c r="AC33" s="208"/>
      <c r="AD33" s="208"/>
      <c r="AE33" s="208"/>
      <c r="AF33" s="208"/>
      <c r="AG33" s="208"/>
      <c r="AH33" s="208"/>
      <c r="AI33" s="281"/>
      <c r="AJ33" s="83">
        <f t="shared" si="0"/>
        <v>0</v>
      </c>
      <c r="AK33" s="64">
        <f t="shared" si="2"/>
        <v>0</v>
      </c>
      <c r="AL33" s="64">
        <f t="shared" si="3"/>
        <v>0</v>
      </c>
    </row>
    <row r="34" spans="1:38" ht="24" customHeight="1">
      <c r="A34" s="24">
        <f>IF('様式 A-1'!$AL$1="","",'様式 A-1'!$AL$1)</f>
      </c>
      <c r="B34" s="62"/>
      <c r="C34" s="63">
        <f t="shared" si="4"/>
      </c>
      <c r="D34" s="63">
        <f t="shared" si="1"/>
      </c>
      <c r="E34" s="29">
        <f>'様式 A-1'!$D$7</f>
        <v>0</v>
      </c>
      <c r="F34" s="29" t="e">
        <f>'様式 WA-1（集計作業用）'!$D$6</f>
        <v>#N/A</v>
      </c>
      <c r="G34" s="29">
        <f>'様式 A-1'!$AG$7</f>
        <v>0</v>
      </c>
      <c r="H34" s="24"/>
      <c r="I34" s="62" t="s">
        <v>197</v>
      </c>
      <c r="J34" s="41"/>
      <c r="K34" s="42"/>
      <c r="L34" s="41"/>
      <c r="M34" s="42"/>
      <c r="N34" s="24" t="s">
        <v>36</v>
      </c>
      <c r="O34" s="293"/>
      <c r="P34" s="228"/>
      <c r="Q34" s="207"/>
      <c r="R34" s="207"/>
      <c r="S34" s="207"/>
      <c r="T34" s="30"/>
      <c r="U34" s="362">
        <f>'様式 A-1'!$W$7</f>
        <v>0</v>
      </c>
      <c r="V34" s="207"/>
      <c r="W34" s="207"/>
      <c r="X34" s="206"/>
      <c r="Y34" s="207">
        <f>IF(X34="","",DATEDIF(X34,'様式 A-1'!$G$2,"Y"))</f>
      </c>
      <c r="Z34" s="207"/>
      <c r="AA34" s="30"/>
      <c r="AB34" s="208"/>
      <c r="AC34" s="208"/>
      <c r="AD34" s="208"/>
      <c r="AE34" s="208"/>
      <c r="AF34" s="208"/>
      <c r="AG34" s="208"/>
      <c r="AH34" s="208"/>
      <c r="AI34" s="281"/>
      <c r="AJ34" s="83">
        <f t="shared" si="0"/>
        <v>0</v>
      </c>
      <c r="AK34" s="64">
        <f t="shared" si="2"/>
        <v>0</v>
      </c>
      <c r="AL34" s="64">
        <f t="shared" si="3"/>
        <v>0</v>
      </c>
    </row>
    <row r="35" spans="1:38" ht="24" customHeight="1">
      <c r="A35" s="24">
        <f>IF('様式 A-1'!$AL$1="","",'様式 A-1'!$AL$1)</f>
      </c>
      <c r="B35" s="62"/>
      <c r="C35" s="63">
        <f t="shared" si="4"/>
      </c>
      <c r="D35" s="63">
        <f t="shared" si="1"/>
      </c>
      <c r="E35" s="29">
        <f>'様式 A-1'!$D$7</f>
        <v>0</v>
      </c>
      <c r="F35" s="29" t="e">
        <f>'様式 WA-1（集計作業用）'!$D$6</f>
        <v>#N/A</v>
      </c>
      <c r="G35" s="29">
        <f>'様式 A-1'!$AG$7</f>
        <v>0</v>
      </c>
      <c r="H35" s="24"/>
      <c r="I35" s="62" t="s">
        <v>198</v>
      </c>
      <c r="J35" s="41"/>
      <c r="K35" s="42"/>
      <c r="L35" s="41"/>
      <c r="M35" s="42"/>
      <c r="N35" s="24" t="s">
        <v>36</v>
      </c>
      <c r="O35" s="293"/>
      <c r="P35" s="228"/>
      <c r="Q35" s="207"/>
      <c r="R35" s="207"/>
      <c r="S35" s="207"/>
      <c r="T35" s="30"/>
      <c r="U35" s="362">
        <f>'様式 A-1'!$W$7</f>
        <v>0</v>
      </c>
      <c r="V35" s="207"/>
      <c r="W35" s="207"/>
      <c r="X35" s="206"/>
      <c r="Y35" s="207">
        <f>IF(X35="","",DATEDIF(X35,'様式 A-1'!$G$2,"Y"))</f>
      </c>
      <c r="Z35" s="207"/>
      <c r="AA35" s="30"/>
      <c r="AB35" s="208"/>
      <c r="AC35" s="208"/>
      <c r="AD35" s="208"/>
      <c r="AE35" s="208"/>
      <c r="AF35" s="208"/>
      <c r="AG35" s="208"/>
      <c r="AH35" s="208"/>
      <c r="AI35" s="281"/>
      <c r="AJ35" s="83">
        <f t="shared" si="0"/>
        <v>0</v>
      </c>
      <c r="AK35" s="64">
        <f t="shared" si="2"/>
        <v>0</v>
      </c>
      <c r="AL35" s="64">
        <f t="shared" si="3"/>
        <v>0</v>
      </c>
    </row>
    <row r="36" spans="1:38" ht="24" customHeight="1">
      <c r="A36" s="24">
        <f>IF('様式 A-1'!$AL$1="","",'様式 A-1'!$AL$1)</f>
      </c>
      <c r="B36" s="62"/>
      <c r="C36" s="63">
        <f t="shared" si="4"/>
      </c>
      <c r="D36" s="63">
        <f t="shared" si="1"/>
      </c>
      <c r="E36" s="29">
        <f>'様式 A-1'!$D$7</f>
        <v>0</v>
      </c>
      <c r="F36" s="29" t="e">
        <f>'様式 WA-1（集計作業用）'!$D$6</f>
        <v>#N/A</v>
      </c>
      <c r="G36" s="29">
        <f>'様式 A-1'!$AG$7</f>
        <v>0</v>
      </c>
      <c r="H36" s="24"/>
      <c r="I36" s="62" t="s">
        <v>199</v>
      </c>
      <c r="J36" s="41"/>
      <c r="K36" s="42"/>
      <c r="L36" s="41"/>
      <c r="M36" s="42"/>
      <c r="N36" s="24" t="s">
        <v>36</v>
      </c>
      <c r="O36" s="293"/>
      <c r="P36" s="228"/>
      <c r="Q36" s="207"/>
      <c r="R36" s="207"/>
      <c r="S36" s="207"/>
      <c r="T36" s="30"/>
      <c r="U36" s="362">
        <f>'様式 A-1'!$W$7</f>
        <v>0</v>
      </c>
      <c r="V36" s="207"/>
      <c r="W36" s="207"/>
      <c r="X36" s="206"/>
      <c r="Y36" s="207">
        <f>IF(X36="","",DATEDIF(X36,'様式 A-1'!$G$2,"Y"))</f>
      </c>
      <c r="Z36" s="207"/>
      <c r="AA36" s="30"/>
      <c r="AB36" s="208"/>
      <c r="AC36" s="208"/>
      <c r="AD36" s="208"/>
      <c r="AE36" s="208"/>
      <c r="AF36" s="208"/>
      <c r="AG36" s="208"/>
      <c r="AH36" s="208"/>
      <c r="AI36" s="281"/>
      <c r="AJ36" s="83">
        <f t="shared" si="0"/>
        <v>0</v>
      </c>
      <c r="AK36" s="64">
        <f t="shared" si="2"/>
        <v>0</v>
      </c>
      <c r="AL36" s="64">
        <f t="shared" si="3"/>
        <v>0</v>
      </c>
    </row>
    <row r="37" spans="1:38" ht="24" customHeight="1">
      <c r="A37" s="24">
        <f>IF('様式 A-1'!$AL$1="","",'様式 A-1'!$AL$1)</f>
      </c>
      <c r="B37" s="62"/>
      <c r="C37" s="63">
        <f t="shared" si="4"/>
      </c>
      <c r="D37" s="63">
        <f t="shared" si="1"/>
      </c>
      <c r="E37" s="29">
        <f>'様式 A-1'!$D$7</f>
        <v>0</v>
      </c>
      <c r="F37" s="29" t="e">
        <f>'様式 WA-1（集計作業用）'!$D$6</f>
        <v>#N/A</v>
      </c>
      <c r="G37" s="29">
        <f>'様式 A-1'!$AG$7</f>
        <v>0</v>
      </c>
      <c r="H37" s="24"/>
      <c r="I37" s="62" t="s">
        <v>200</v>
      </c>
      <c r="J37" s="41"/>
      <c r="K37" s="42"/>
      <c r="L37" s="41"/>
      <c r="M37" s="42"/>
      <c r="N37" s="24" t="s">
        <v>36</v>
      </c>
      <c r="O37" s="293"/>
      <c r="P37" s="228"/>
      <c r="Q37" s="207"/>
      <c r="R37" s="207"/>
      <c r="S37" s="207"/>
      <c r="T37" s="30"/>
      <c r="U37" s="362">
        <f>'様式 A-1'!$W$7</f>
        <v>0</v>
      </c>
      <c r="V37" s="207"/>
      <c r="W37" s="207"/>
      <c r="X37" s="206"/>
      <c r="Y37" s="207">
        <f>IF(X37="","",DATEDIF(X37,'様式 A-1'!$G$2,"Y"))</f>
      </c>
      <c r="Z37" s="207"/>
      <c r="AA37" s="30"/>
      <c r="AB37" s="208"/>
      <c r="AC37" s="208"/>
      <c r="AD37" s="208"/>
      <c r="AE37" s="208"/>
      <c r="AF37" s="208"/>
      <c r="AG37" s="208"/>
      <c r="AH37" s="208"/>
      <c r="AI37" s="281"/>
      <c r="AJ37" s="83">
        <f t="shared" si="0"/>
        <v>0</v>
      </c>
      <c r="AK37" s="64">
        <f t="shared" si="2"/>
        <v>0</v>
      </c>
      <c r="AL37" s="64">
        <f t="shared" si="3"/>
        <v>0</v>
      </c>
    </row>
    <row r="38" spans="1:38" ht="24" customHeight="1">
      <c r="A38" s="24">
        <f>IF('様式 A-1'!$AL$1="","",'様式 A-1'!$AL$1)</f>
      </c>
      <c r="B38" s="62"/>
      <c r="C38" s="63">
        <f t="shared" si="4"/>
      </c>
      <c r="D38" s="63">
        <f t="shared" si="1"/>
      </c>
      <c r="E38" s="29">
        <f>'様式 A-1'!$D$7</f>
        <v>0</v>
      </c>
      <c r="F38" s="29" t="e">
        <f>'様式 WA-1（集計作業用）'!$D$6</f>
        <v>#N/A</v>
      </c>
      <c r="G38" s="29">
        <f>'様式 A-1'!$AG$7</f>
        <v>0</v>
      </c>
      <c r="H38" s="24"/>
      <c r="I38" s="62" t="s">
        <v>201</v>
      </c>
      <c r="J38" s="41"/>
      <c r="K38" s="42"/>
      <c r="L38" s="41"/>
      <c r="M38" s="42"/>
      <c r="N38" s="24" t="s">
        <v>36</v>
      </c>
      <c r="O38" s="293"/>
      <c r="P38" s="228"/>
      <c r="Q38" s="207"/>
      <c r="R38" s="207"/>
      <c r="S38" s="207"/>
      <c r="T38" s="30"/>
      <c r="U38" s="362">
        <f>'様式 A-1'!$W$7</f>
        <v>0</v>
      </c>
      <c r="V38" s="207"/>
      <c r="W38" s="207"/>
      <c r="X38" s="206"/>
      <c r="Y38" s="207">
        <f>IF(X38="","",DATEDIF(X38,'様式 A-1'!$G$2,"Y"))</f>
      </c>
      <c r="Z38" s="207"/>
      <c r="AA38" s="30"/>
      <c r="AB38" s="208"/>
      <c r="AC38" s="208"/>
      <c r="AD38" s="208"/>
      <c r="AE38" s="208"/>
      <c r="AF38" s="208"/>
      <c r="AG38" s="208"/>
      <c r="AH38" s="208"/>
      <c r="AI38" s="281"/>
      <c r="AJ38" s="83">
        <f t="shared" si="0"/>
        <v>0</v>
      </c>
      <c r="AK38" s="64">
        <f t="shared" si="2"/>
        <v>0</v>
      </c>
      <c r="AL38" s="64">
        <f t="shared" si="3"/>
        <v>0</v>
      </c>
    </row>
    <row r="39" spans="1:38" ht="24" customHeight="1">
      <c r="A39" s="24">
        <f>IF('様式 A-1'!$AL$1="","",'様式 A-1'!$AL$1)</f>
      </c>
      <c r="B39" s="62"/>
      <c r="C39" s="63">
        <f t="shared" si="4"/>
      </c>
      <c r="D39" s="63">
        <f t="shared" si="1"/>
      </c>
      <c r="E39" s="29">
        <f>'様式 A-1'!$D$7</f>
        <v>0</v>
      </c>
      <c r="F39" s="29" t="e">
        <f>'様式 WA-1（集計作業用）'!$D$6</f>
        <v>#N/A</v>
      </c>
      <c r="G39" s="29">
        <f>'様式 A-1'!$AG$7</f>
        <v>0</v>
      </c>
      <c r="H39" s="24"/>
      <c r="I39" s="62" t="s">
        <v>202</v>
      </c>
      <c r="J39" s="41"/>
      <c r="K39" s="42"/>
      <c r="L39" s="41"/>
      <c r="M39" s="42"/>
      <c r="N39" s="24" t="s">
        <v>36</v>
      </c>
      <c r="O39" s="293"/>
      <c r="P39" s="228"/>
      <c r="Q39" s="207"/>
      <c r="R39" s="207"/>
      <c r="S39" s="207"/>
      <c r="T39" s="30"/>
      <c r="U39" s="362">
        <f>'様式 A-1'!$W$7</f>
        <v>0</v>
      </c>
      <c r="V39" s="207"/>
      <c r="W39" s="207"/>
      <c r="X39" s="206"/>
      <c r="Y39" s="207">
        <f>IF(X39="","",DATEDIF(X39,'様式 A-1'!$G$2,"Y"))</f>
      </c>
      <c r="Z39" s="207"/>
      <c r="AA39" s="30"/>
      <c r="AB39" s="208"/>
      <c r="AC39" s="208"/>
      <c r="AD39" s="208"/>
      <c r="AE39" s="208"/>
      <c r="AF39" s="208"/>
      <c r="AG39" s="208"/>
      <c r="AH39" s="208"/>
      <c r="AI39" s="281"/>
      <c r="AJ39" s="83">
        <f t="shared" si="0"/>
        <v>0</v>
      </c>
      <c r="AK39" s="64">
        <f t="shared" si="2"/>
        <v>0</v>
      </c>
      <c r="AL39" s="64">
        <f t="shared" si="3"/>
        <v>0</v>
      </c>
    </row>
    <row r="40" spans="1:38" ht="24" customHeight="1">
      <c r="A40" s="24">
        <f>IF('様式 A-1'!$AL$1="","",'様式 A-1'!$AL$1)</f>
      </c>
      <c r="B40" s="62"/>
      <c r="C40" s="63">
        <f t="shared" si="4"/>
      </c>
      <c r="D40" s="63">
        <f t="shared" si="1"/>
      </c>
      <c r="E40" s="29">
        <f>'様式 A-1'!$D$7</f>
        <v>0</v>
      </c>
      <c r="F40" s="29" t="e">
        <f>'様式 WA-1（集計作業用）'!$D$6</f>
        <v>#N/A</v>
      </c>
      <c r="G40" s="29">
        <f>'様式 A-1'!$AG$7</f>
        <v>0</v>
      </c>
      <c r="H40" s="24"/>
      <c r="I40" s="62" t="s">
        <v>203</v>
      </c>
      <c r="J40" s="41"/>
      <c r="K40" s="42"/>
      <c r="L40" s="41"/>
      <c r="M40" s="42"/>
      <c r="N40" s="24" t="s">
        <v>36</v>
      </c>
      <c r="O40" s="293"/>
      <c r="P40" s="228"/>
      <c r="Q40" s="207"/>
      <c r="R40" s="207"/>
      <c r="S40" s="207"/>
      <c r="T40" s="30"/>
      <c r="U40" s="362">
        <f>'様式 A-1'!$W$7</f>
        <v>0</v>
      </c>
      <c r="V40" s="207"/>
      <c r="W40" s="207"/>
      <c r="X40" s="206"/>
      <c r="Y40" s="207">
        <f>IF(X40="","",DATEDIF(X40,'様式 A-1'!$G$2,"Y"))</f>
      </c>
      <c r="Z40" s="207"/>
      <c r="AA40" s="30"/>
      <c r="AB40" s="208"/>
      <c r="AC40" s="208"/>
      <c r="AD40" s="208"/>
      <c r="AE40" s="208"/>
      <c r="AF40" s="208"/>
      <c r="AG40" s="208"/>
      <c r="AH40" s="208"/>
      <c r="AI40" s="281"/>
      <c r="AJ40" s="83">
        <f t="shared" si="0"/>
        <v>0</v>
      </c>
      <c r="AK40" s="64">
        <f t="shared" si="2"/>
        <v>0</v>
      </c>
      <c r="AL40" s="64">
        <f t="shared" si="3"/>
        <v>0</v>
      </c>
    </row>
    <row r="41" spans="1:38" ht="24" customHeight="1">
      <c r="A41" s="24">
        <f>IF('様式 A-1'!$AL$1="","",'様式 A-1'!$AL$1)</f>
      </c>
      <c r="B41" s="62"/>
      <c r="C41" s="63">
        <f t="shared" si="4"/>
      </c>
      <c r="D41" s="63">
        <f t="shared" si="1"/>
      </c>
      <c r="E41" s="29">
        <f>'様式 A-1'!$D$7</f>
        <v>0</v>
      </c>
      <c r="F41" s="29" t="e">
        <f>'様式 WA-1（集計作業用）'!$D$6</f>
        <v>#N/A</v>
      </c>
      <c r="G41" s="29">
        <f>'様式 A-1'!$AG$7</f>
        <v>0</v>
      </c>
      <c r="H41" s="24"/>
      <c r="I41" s="62" t="s">
        <v>204</v>
      </c>
      <c r="J41" s="41"/>
      <c r="K41" s="42"/>
      <c r="L41" s="41"/>
      <c r="M41" s="42"/>
      <c r="N41" s="24" t="s">
        <v>36</v>
      </c>
      <c r="O41" s="293"/>
      <c r="P41" s="228"/>
      <c r="Q41" s="207"/>
      <c r="R41" s="207"/>
      <c r="S41" s="207"/>
      <c r="T41" s="30"/>
      <c r="U41" s="362">
        <f>'様式 A-1'!$W$7</f>
        <v>0</v>
      </c>
      <c r="V41" s="207"/>
      <c r="W41" s="207"/>
      <c r="X41" s="206"/>
      <c r="Y41" s="207">
        <f>IF(X41="","",DATEDIF(X41,'様式 A-1'!$G$2,"Y"))</f>
      </c>
      <c r="Z41" s="207"/>
      <c r="AA41" s="30"/>
      <c r="AB41" s="208"/>
      <c r="AC41" s="208"/>
      <c r="AD41" s="208"/>
      <c r="AE41" s="208"/>
      <c r="AF41" s="208"/>
      <c r="AG41" s="208"/>
      <c r="AH41" s="208"/>
      <c r="AI41" s="281"/>
      <c r="AJ41" s="83">
        <f t="shared" si="0"/>
        <v>0</v>
      </c>
      <c r="AK41" s="64">
        <f t="shared" si="2"/>
        <v>0</v>
      </c>
      <c r="AL41" s="64">
        <f t="shared" si="3"/>
        <v>0</v>
      </c>
    </row>
    <row r="42" spans="1:38" ht="24" customHeight="1">
      <c r="A42" s="24">
        <f>IF('様式 A-1'!$AL$1="","",'様式 A-1'!$AL$1)</f>
      </c>
      <c r="B42" s="62"/>
      <c r="C42" s="63">
        <f t="shared" si="4"/>
      </c>
      <c r="D42" s="63">
        <f t="shared" si="1"/>
      </c>
      <c r="E42" s="29">
        <f>'様式 A-1'!$D$7</f>
        <v>0</v>
      </c>
      <c r="F42" s="29" t="e">
        <f>'様式 WA-1（集計作業用）'!$D$6</f>
        <v>#N/A</v>
      </c>
      <c r="G42" s="29">
        <f>'様式 A-1'!$AG$7</f>
        <v>0</v>
      </c>
      <c r="H42" s="24"/>
      <c r="I42" s="62" t="s">
        <v>205</v>
      </c>
      <c r="J42" s="41"/>
      <c r="K42" s="42"/>
      <c r="L42" s="41"/>
      <c r="M42" s="42"/>
      <c r="N42" s="24" t="s">
        <v>36</v>
      </c>
      <c r="O42" s="293"/>
      <c r="P42" s="228"/>
      <c r="Q42" s="207"/>
      <c r="R42" s="207"/>
      <c r="S42" s="207"/>
      <c r="T42" s="30"/>
      <c r="U42" s="362">
        <f>'様式 A-1'!$W$7</f>
        <v>0</v>
      </c>
      <c r="V42" s="207"/>
      <c r="W42" s="207"/>
      <c r="X42" s="206"/>
      <c r="Y42" s="207">
        <f>IF(X42="","",DATEDIF(X42,'様式 A-1'!$G$2,"Y"))</f>
      </c>
      <c r="Z42" s="207"/>
      <c r="AA42" s="30"/>
      <c r="AB42" s="208"/>
      <c r="AC42" s="208"/>
      <c r="AD42" s="208"/>
      <c r="AE42" s="208"/>
      <c r="AF42" s="208"/>
      <c r="AG42" s="208"/>
      <c r="AH42" s="208"/>
      <c r="AI42" s="281"/>
      <c r="AJ42" s="83">
        <f aca="true" t="shared" si="5" ref="AJ42:AJ73">COUNT(AB42:AH42)</f>
        <v>0</v>
      </c>
      <c r="AK42" s="64">
        <f t="shared" si="2"/>
        <v>0</v>
      </c>
      <c r="AL42" s="64">
        <f t="shared" si="3"/>
        <v>0</v>
      </c>
    </row>
    <row r="43" spans="1:38" ht="24" customHeight="1">
      <c r="A43" s="24">
        <f>IF('様式 A-1'!$AL$1="","",'様式 A-1'!$AL$1)</f>
      </c>
      <c r="B43" s="62"/>
      <c r="C43" s="63">
        <f t="shared" si="4"/>
      </c>
      <c r="D43" s="63">
        <f t="shared" si="1"/>
      </c>
      <c r="E43" s="29">
        <f>'様式 A-1'!$D$7</f>
        <v>0</v>
      </c>
      <c r="F43" s="29" t="e">
        <f>'様式 WA-1（集計作業用）'!$D$6</f>
        <v>#N/A</v>
      </c>
      <c r="G43" s="29">
        <f>'様式 A-1'!$AG$7</f>
        <v>0</v>
      </c>
      <c r="H43" s="24"/>
      <c r="I43" s="62" t="s">
        <v>206</v>
      </c>
      <c r="J43" s="41"/>
      <c r="K43" s="42"/>
      <c r="L43" s="41"/>
      <c r="M43" s="42"/>
      <c r="N43" s="24" t="s">
        <v>36</v>
      </c>
      <c r="O43" s="293"/>
      <c r="P43" s="228"/>
      <c r="Q43" s="207"/>
      <c r="R43" s="207"/>
      <c r="S43" s="207"/>
      <c r="T43" s="30"/>
      <c r="U43" s="362">
        <f>'様式 A-1'!$W$7</f>
        <v>0</v>
      </c>
      <c r="V43" s="207"/>
      <c r="W43" s="207"/>
      <c r="X43" s="206"/>
      <c r="Y43" s="207">
        <f>IF(X43="","",DATEDIF(X43,'様式 A-1'!$G$2,"Y"))</f>
      </c>
      <c r="Z43" s="207"/>
      <c r="AA43" s="30"/>
      <c r="AB43" s="208"/>
      <c r="AC43" s="208"/>
      <c r="AD43" s="208"/>
      <c r="AE43" s="208"/>
      <c r="AF43" s="208"/>
      <c r="AG43" s="208"/>
      <c r="AH43" s="208"/>
      <c r="AI43" s="281"/>
      <c r="AJ43" s="83">
        <f t="shared" si="5"/>
        <v>0</v>
      </c>
      <c r="AK43" s="64">
        <f t="shared" si="2"/>
        <v>0</v>
      </c>
      <c r="AL43" s="64">
        <f t="shared" si="3"/>
        <v>0</v>
      </c>
    </row>
    <row r="44" spans="1:38" ht="24" customHeight="1">
      <c r="A44" s="24">
        <f>IF('様式 A-1'!$AL$1="","",'様式 A-1'!$AL$1)</f>
      </c>
      <c r="B44" s="62"/>
      <c r="C44" s="63">
        <f t="shared" si="4"/>
      </c>
      <c r="D44" s="63">
        <f t="shared" si="1"/>
      </c>
      <c r="E44" s="29">
        <f>'様式 A-1'!$D$7</f>
        <v>0</v>
      </c>
      <c r="F44" s="29" t="e">
        <f>'様式 WA-1（集計作業用）'!$D$6</f>
        <v>#N/A</v>
      </c>
      <c r="G44" s="29">
        <f>'様式 A-1'!$AG$7</f>
        <v>0</v>
      </c>
      <c r="H44" s="24"/>
      <c r="I44" s="62" t="s">
        <v>207</v>
      </c>
      <c r="J44" s="41"/>
      <c r="K44" s="42"/>
      <c r="L44" s="41"/>
      <c r="M44" s="42"/>
      <c r="N44" s="24" t="s">
        <v>36</v>
      </c>
      <c r="O44" s="293"/>
      <c r="P44" s="228"/>
      <c r="Q44" s="207"/>
      <c r="R44" s="207"/>
      <c r="S44" s="207"/>
      <c r="T44" s="30"/>
      <c r="U44" s="362">
        <f>'様式 A-1'!$W$7</f>
        <v>0</v>
      </c>
      <c r="V44" s="207"/>
      <c r="W44" s="207"/>
      <c r="X44" s="206"/>
      <c r="Y44" s="207">
        <f>IF(X44="","",DATEDIF(X44,'様式 A-1'!$G$2,"Y"))</f>
      </c>
      <c r="Z44" s="207"/>
      <c r="AA44" s="30"/>
      <c r="AB44" s="208"/>
      <c r="AC44" s="208"/>
      <c r="AD44" s="208"/>
      <c r="AE44" s="208"/>
      <c r="AF44" s="208"/>
      <c r="AG44" s="208"/>
      <c r="AH44" s="208"/>
      <c r="AI44" s="281"/>
      <c r="AJ44" s="83">
        <f t="shared" si="5"/>
        <v>0</v>
      </c>
      <c r="AK44" s="64">
        <f t="shared" si="2"/>
        <v>0</v>
      </c>
      <c r="AL44" s="64">
        <f t="shared" si="3"/>
        <v>0</v>
      </c>
    </row>
    <row r="45" spans="1:38" ht="24" customHeight="1">
      <c r="A45" s="24">
        <f>IF('様式 A-1'!$AL$1="","",'様式 A-1'!$AL$1)</f>
      </c>
      <c r="B45" s="62"/>
      <c r="C45" s="63">
        <f t="shared" si="4"/>
      </c>
      <c r="D45" s="63">
        <f t="shared" si="1"/>
      </c>
      <c r="E45" s="29">
        <f>'様式 A-1'!$D$7</f>
        <v>0</v>
      </c>
      <c r="F45" s="29" t="e">
        <f>'様式 WA-1（集計作業用）'!$D$6</f>
        <v>#N/A</v>
      </c>
      <c r="G45" s="29">
        <f>'様式 A-1'!$AG$7</f>
        <v>0</v>
      </c>
      <c r="H45" s="24"/>
      <c r="I45" s="62" t="s">
        <v>208</v>
      </c>
      <c r="J45" s="41"/>
      <c r="K45" s="42"/>
      <c r="L45" s="41"/>
      <c r="M45" s="42"/>
      <c r="N45" s="24" t="s">
        <v>36</v>
      </c>
      <c r="O45" s="293"/>
      <c r="P45" s="228"/>
      <c r="Q45" s="207"/>
      <c r="R45" s="207"/>
      <c r="S45" s="207"/>
      <c r="T45" s="30"/>
      <c r="U45" s="362">
        <f>'様式 A-1'!$W$7</f>
        <v>0</v>
      </c>
      <c r="V45" s="207"/>
      <c r="W45" s="207"/>
      <c r="X45" s="206"/>
      <c r="Y45" s="207">
        <f>IF(X45="","",DATEDIF(X45,'様式 A-1'!$G$2,"Y"))</f>
      </c>
      <c r="Z45" s="207"/>
      <c r="AA45" s="30"/>
      <c r="AB45" s="208"/>
      <c r="AC45" s="208"/>
      <c r="AD45" s="208"/>
      <c r="AE45" s="208"/>
      <c r="AF45" s="208"/>
      <c r="AG45" s="208"/>
      <c r="AH45" s="208"/>
      <c r="AI45" s="281"/>
      <c r="AJ45" s="83">
        <f t="shared" si="5"/>
        <v>0</v>
      </c>
      <c r="AK45" s="64">
        <f t="shared" si="2"/>
        <v>0</v>
      </c>
      <c r="AL45" s="64">
        <f t="shared" si="3"/>
        <v>0</v>
      </c>
    </row>
    <row r="46" spans="1:38" ht="24" customHeight="1">
      <c r="A46" s="24">
        <f>IF('様式 A-1'!$AL$1="","",'様式 A-1'!$AL$1)</f>
      </c>
      <c r="B46" s="62"/>
      <c r="C46" s="63">
        <f t="shared" si="4"/>
      </c>
      <c r="D46" s="63">
        <f t="shared" si="1"/>
      </c>
      <c r="E46" s="29">
        <f>'様式 A-1'!$D$7</f>
        <v>0</v>
      </c>
      <c r="F46" s="29" t="e">
        <f>'様式 WA-1（集計作業用）'!$D$6</f>
        <v>#N/A</v>
      </c>
      <c r="G46" s="29">
        <f>'様式 A-1'!$AG$7</f>
        <v>0</v>
      </c>
      <c r="H46" s="24"/>
      <c r="I46" s="62" t="s">
        <v>209</v>
      </c>
      <c r="J46" s="41"/>
      <c r="K46" s="42"/>
      <c r="L46" s="41"/>
      <c r="M46" s="42"/>
      <c r="N46" s="24" t="s">
        <v>36</v>
      </c>
      <c r="O46" s="293"/>
      <c r="P46" s="228"/>
      <c r="Q46" s="207"/>
      <c r="R46" s="207"/>
      <c r="S46" s="207"/>
      <c r="T46" s="30"/>
      <c r="U46" s="362">
        <f>'様式 A-1'!$W$7</f>
        <v>0</v>
      </c>
      <c r="V46" s="207"/>
      <c r="W46" s="207"/>
      <c r="X46" s="206"/>
      <c r="Y46" s="207">
        <f>IF(X46="","",DATEDIF(X46,'様式 A-1'!$G$2,"Y"))</f>
      </c>
      <c r="Z46" s="207"/>
      <c r="AA46" s="30"/>
      <c r="AB46" s="208"/>
      <c r="AC46" s="208"/>
      <c r="AD46" s="208"/>
      <c r="AE46" s="208"/>
      <c r="AF46" s="208"/>
      <c r="AG46" s="208"/>
      <c r="AH46" s="208"/>
      <c r="AI46" s="281"/>
      <c r="AJ46" s="83">
        <f t="shared" si="5"/>
        <v>0</v>
      </c>
      <c r="AK46" s="64">
        <f t="shared" si="2"/>
        <v>0</v>
      </c>
      <c r="AL46" s="64">
        <f t="shared" si="3"/>
        <v>0</v>
      </c>
    </row>
    <row r="47" spans="1:38" ht="24" customHeight="1">
      <c r="A47" s="24">
        <f>IF('様式 A-1'!$AL$1="","",'様式 A-1'!$AL$1)</f>
      </c>
      <c r="B47" s="62"/>
      <c r="C47" s="63">
        <f t="shared" si="4"/>
      </c>
      <c r="D47" s="63">
        <f t="shared" si="1"/>
      </c>
      <c r="E47" s="29">
        <f>'様式 A-1'!$D$7</f>
        <v>0</v>
      </c>
      <c r="F47" s="29" t="e">
        <f>'様式 WA-1（集計作業用）'!$D$6</f>
        <v>#N/A</v>
      </c>
      <c r="G47" s="29">
        <f>'様式 A-1'!$AG$7</f>
        <v>0</v>
      </c>
      <c r="H47" s="24"/>
      <c r="I47" s="62" t="s">
        <v>210</v>
      </c>
      <c r="J47" s="41"/>
      <c r="K47" s="42"/>
      <c r="L47" s="41"/>
      <c r="M47" s="42"/>
      <c r="N47" s="24" t="s">
        <v>36</v>
      </c>
      <c r="O47" s="293"/>
      <c r="P47" s="228"/>
      <c r="Q47" s="207"/>
      <c r="R47" s="207"/>
      <c r="S47" s="207"/>
      <c r="T47" s="30"/>
      <c r="U47" s="362">
        <f>'様式 A-1'!$W$7</f>
        <v>0</v>
      </c>
      <c r="V47" s="207"/>
      <c r="W47" s="207"/>
      <c r="X47" s="206"/>
      <c r="Y47" s="207">
        <f>IF(X47="","",DATEDIF(X47,'様式 A-1'!$G$2,"Y"))</f>
      </c>
      <c r="Z47" s="207"/>
      <c r="AA47" s="30"/>
      <c r="AB47" s="208"/>
      <c r="AC47" s="208"/>
      <c r="AD47" s="208"/>
      <c r="AE47" s="208"/>
      <c r="AF47" s="208"/>
      <c r="AG47" s="208"/>
      <c r="AH47" s="208"/>
      <c r="AI47" s="281"/>
      <c r="AJ47" s="83">
        <f t="shared" si="5"/>
        <v>0</v>
      </c>
      <c r="AK47" s="64">
        <f t="shared" si="2"/>
        <v>0</v>
      </c>
      <c r="AL47" s="64">
        <f t="shared" si="3"/>
        <v>0</v>
      </c>
    </row>
    <row r="48" spans="1:38" ht="24" customHeight="1">
      <c r="A48" s="24">
        <f>IF('様式 A-1'!$AL$1="","",'様式 A-1'!$AL$1)</f>
      </c>
      <c r="B48" s="62"/>
      <c r="C48" s="63">
        <f t="shared" si="4"/>
      </c>
      <c r="D48" s="63">
        <f t="shared" si="1"/>
      </c>
      <c r="E48" s="29">
        <f>'様式 A-1'!$D$7</f>
        <v>0</v>
      </c>
      <c r="F48" s="29" t="e">
        <f>'様式 WA-1（集計作業用）'!$D$6</f>
        <v>#N/A</v>
      </c>
      <c r="G48" s="29">
        <f>'様式 A-1'!$AG$7</f>
        <v>0</v>
      </c>
      <c r="H48" s="24"/>
      <c r="I48" s="62" t="s">
        <v>211</v>
      </c>
      <c r="J48" s="41"/>
      <c r="K48" s="42"/>
      <c r="L48" s="41"/>
      <c r="M48" s="42"/>
      <c r="N48" s="24" t="s">
        <v>36</v>
      </c>
      <c r="O48" s="293"/>
      <c r="P48" s="228"/>
      <c r="Q48" s="207"/>
      <c r="R48" s="207"/>
      <c r="S48" s="207"/>
      <c r="T48" s="30"/>
      <c r="U48" s="362">
        <f>'様式 A-1'!$W$7</f>
        <v>0</v>
      </c>
      <c r="V48" s="207"/>
      <c r="W48" s="207"/>
      <c r="X48" s="206"/>
      <c r="Y48" s="207">
        <f>IF(X48="","",DATEDIF(X48,'様式 A-1'!$G$2,"Y"))</f>
      </c>
      <c r="Z48" s="207"/>
      <c r="AA48" s="30"/>
      <c r="AB48" s="208"/>
      <c r="AC48" s="208"/>
      <c r="AD48" s="208"/>
      <c r="AE48" s="208"/>
      <c r="AF48" s="208"/>
      <c r="AG48" s="208"/>
      <c r="AH48" s="208"/>
      <c r="AI48" s="281"/>
      <c r="AJ48" s="83">
        <f t="shared" si="5"/>
        <v>0</v>
      </c>
      <c r="AK48" s="64">
        <f t="shared" si="2"/>
        <v>0</v>
      </c>
      <c r="AL48" s="64">
        <f t="shared" si="3"/>
        <v>0</v>
      </c>
    </row>
    <row r="49" spans="1:38" ht="24" customHeight="1">
      <c r="A49" s="24">
        <f>IF('様式 A-1'!$AL$1="","",'様式 A-1'!$AL$1)</f>
      </c>
      <c r="B49" s="62"/>
      <c r="C49" s="63">
        <f t="shared" si="4"/>
      </c>
      <c r="D49" s="63">
        <f t="shared" si="1"/>
      </c>
      <c r="E49" s="29">
        <f>'様式 A-1'!$D$7</f>
        <v>0</v>
      </c>
      <c r="F49" s="29" t="e">
        <f>'様式 WA-1（集計作業用）'!$D$6</f>
        <v>#N/A</v>
      </c>
      <c r="G49" s="29">
        <f>'様式 A-1'!$AG$7</f>
        <v>0</v>
      </c>
      <c r="H49" s="24"/>
      <c r="I49" s="62" t="s">
        <v>212</v>
      </c>
      <c r="J49" s="41"/>
      <c r="K49" s="42"/>
      <c r="L49" s="41"/>
      <c r="M49" s="42"/>
      <c r="N49" s="24" t="s">
        <v>36</v>
      </c>
      <c r="O49" s="293"/>
      <c r="P49" s="228"/>
      <c r="Q49" s="207"/>
      <c r="R49" s="207"/>
      <c r="S49" s="207"/>
      <c r="T49" s="30"/>
      <c r="U49" s="362">
        <f>'様式 A-1'!$W$7</f>
        <v>0</v>
      </c>
      <c r="V49" s="207"/>
      <c r="W49" s="207"/>
      <c r="X49" s="206"/>
      <c r="Y49" s="207">
        <f>IF(X49="","",DATEDIF(X49,'様式 A-1'!$G$2,"Y"))</f>
      </c>
      <c r="Z49" s="207"/>
      <c r="AA49" s="30"/>
      <c r="AB49" s="208"/>
      <c r="AC49" s="208"/>
      <c r="AD49" s="208"/>
      <c r="AE49" s="208"/>
      <c r="AF49" s="208"/>
      <c r="AG49" s="208"/>
      <c r="AH49" s="208"/>
      <c r="AI49" s="281"/>
      <c r="AJ49" s="83">
        <f t="shared" si="5"/>
        <v>0</v>
      </c>
      <c r="AK49" s="64">
        <f t="shared" si="2"/>
        <v>0</v>
      </c>
      <c r="AL49" s="64">
        <f t="shared" si="3"/>
        <v>0</v>
      </c>
    </row>
    <row r="50" spans="1:38" ht="24" customHeight="1">
      <c r="A50" s="24">
        <f>IF('様式 A-1'!$AL$1="","",'様式 A-1'!$AL$1)</f>
      </c>
      <c r="B50" s="62"/>
      <c r="C50" s="63">
        <f t="shared" si="4"/>
      </c>
      <c r="D50" s="63">
        <f t="shared" si="1"/>
      </c>
      <c r="E50" s="29">
        <f>'様式 A-1'!$D$7</f>
        <v>0</v>
      </c>
      <c r="F50" s="29" t="e">
        <f>'様式 WA-1（集計作業用）'!$D$6</f>
        <v>#N/A</v>
      </c>
      <c r="G50" s="29">
        <f>'様式 A-1'!$AG$7</f>
        <v>0</v>
      </c>
      <c r="H50" s="24"/>
      <c r="I50" s="62" t="s">
        <v>213</v>
      </c>
      <c r="J50" s="41"/>
      <c r="K50" s="42"/>
      <c r="L50" s="41"/>
      <c r="M50" s="42"/>
      <c r="N50" s="24" t="s">
        <v>36</v>
      </c>
      <c r="O50" s="293"/>
      <c r="P50" s="228"/>
      <c r="Q50" s="207"/>
      <c r="R50" s="207"/>
      <c r="S50" s="207"/>
      <c r="T50" s="30"/>
      <c r="U50" s="362">
        <f>'様式 A-1'!$W$7</f>
        <v>0</v>
      </c>
      <c r="V50" s="207"/>
      <c r="W50" s="207"/>
      <c r="X50" s="206"/>
      <c r="Y50" s="207">
        <f>IF(X50="","",DATEDIF(X50,'様式 A-1'!$G$2,"Y"))</f>
      </c>
      <c r="Z50" s="207"/>
      <c r="AA50" s="30"/>
      <c r="AB50" s="208"/>
      <c r="AC50" s="208"/>
      <c r="AD50" s="208"/>
      <c r="AE50" s="208"/>
      <c r="AF50" s="208"/>
      <c r="AG50" s="208"/>
      <c r="AH50" s="208"/>
      <c r="AI50" s="281"/>
      <c r="AJ50" s="83">
        <f t="shared" si="5"/>
        <v>0</v>
      </c>
      <c r="AK50" s="64">
        <f t="shared" si="2"/>
        <v>0</v>
      </c>
      <c r="AL50" s="64">
        <f t="shared" si="3"/>
        <v>0</v>
      </c>
    </row>
    <row r="51" spans="1:38" ht="24" customHeight="1">
      <c r="A51" s="24">
        <f>IF('様式 A-1'!$AL$1="","",'様式 A-1'!$AL$1)</f>
      </c>
      <c r="B51" s="62"/>
      <c r="C51" s="63">
        <f t="shared" si="4"/>
      </c>
      <c r="D51" s="63">
        <f t="shared" si="1"/>
      </c>
      <c r="E51" s="29">
        <f>'様式 A-1'!$D$7</f>
        <v>0</v>
      </c>
      <c r="F51" s="29" t="e">
        <f>'様式 WA-1（集計作業用）'!$D$6</f>
        <v>#N/A</v>
      </c>
      <c r="G51" s="29">
        <f>'様式 A-1'!$AG$7</f>
        <v>0</v>
      </c>
      <c r="H51" s="24"/>
      <c r="I51" s="62" t="s">
        <v>214</v>
      </c>
      <c r="J51" s="41"/>
      <c r="K51" s="42"/>
      <c r="L51" s="41"/>
      <c r="M51" s="42"/>
      <c r="N51" s="24" t="s">
        <v>36</v>
      </c>
      <c r="O51" s="293"/>
      <c r="P51" s="228"/>
      <c r="Q51" s="207"/>
      <c r="R51" s="207"/>
      <c r="S51" s="207"/>
      <c r="T51" s="30"/>
      <c r="U51" s="362">
        <f>'様式 A-1'!$W$7</f>
        <v>0</v>
      </c>
      <c r="V51" s="207"/>
      <c r="W51" s="207"/>
      <c r="X51" s="206"/>
      <c r="Y51" s="207">
        <f>IF(X51="","",DATEDIF(X51,'様式 A-1'!$G$2,"Y"))</f>
      </c>
      <c r="Z51" s="207"/>
      <c r="AA51" s="30"/>
      <c r="AB51" s="208"/>
      <c r="AC51" s="208"/>
      <c r="AD51" s="208"/>
      <c r="AE51" s="208"/>
      <c r="AF51" s="208"/>
      <c r="AG51" s="208"/>
      <c r="AH51" s="208"/>
      <c r="AI51" s="281"/>
      <c r="AJ51" s="83">
        <f t="shared" si="5"/>
        <v>0</v>
      </c>
      <c r="AK51" s="64">
        <f t="shared" si="2"/>
        <v>0</v>
      </c>
      <c r="AL51" s="64">
        <f t="shared" si="3"/>
        <v>0</v>
      </c>
    </row>
    <row r="52" spans="1:38" ht="24" customHeight="1">
      <c r="A52" s="24">
        <f>IF('様式 A-1'!$AL$1="","",'様式 A-1'!$AL$1)</f>
      </c>
      <c r="B52" s="62"/>
      <c r="C52" s="63">
        <f aca="true" t="shared" si="6" ref="C52:C91">IF(J52="","",TRIM(J52&amp;"　"&amp;K52))</f>
      </c>
      <c r="D52" s="63">
        <f aca="true" t="shared" si="7" ref="D52:D91">IF(J52="","",ASC(TRIM(L52&amp;" "&amp;M52)))</f>
      </c>
      <c r="E52" s="29">
        <f>'様式 A-1'!$D$7</f>
        <v>0</v>
      </c>
      <c r="F52" s="29" t="e">
        <f>'様式 WA-1（集計作業用）'!$D$6</f>
        <v>#N/A</v>
      </c>
      <c r="G52" s="29">
        <f>'様式 A-1'!$AG$7</f>
        <v>0</v>
      </c>
      <c r="H52" s="24"/>
      <c r="I52" s="62" t="s">
        <v>215</v>
      </c>
      <c r="J52" s="41"/>
      <c r="K52" s="42"/>
      <c r="L52" s="41"/>
      <c r="M52" s="42"/>
      <c r="N52" s="24" t="s">
        <v>36</v>
      </c>
      <c r="O52" s="293"/>
      <c r="P52" s="228"/>
      <c r="Q52" s="207"/>
      <c r="R52" s="207"/>
      <c r="S52" s="207"/>
      <c r="T52" s="30"/>
      <c r="U52" s="362">
        <f>'様式 A-1'!$W$7</f>
        <v>0</v>
      </c>
      <c r="V52" s="207"/>
      <c r="W52" s="207"/>
      <c r="X52" s="206"/>
      <c r="Y52" s="207">
        <f>IF(X52="","",DATEDIF(X52,'様式 A-1'!$G$2,"Y"))</f>
      </c>
      <c r="Z52" s="207"/>
      <c r="AA52" s="30"/>
      <c r="AB52" s="208"/>
      <c r="AC52" s="208"/>
      <c r="AD52" s="208"/>
      <c r="AE52" s="208"/>
      <c r="AF52" s="208"/>
      <c r="AG52" s="208"/>
      <c r="AH52" s="208"/>
      <c r="AI52" s="281"/>
      <c r="AJ52" s="83">
        <f t="shared" si="5"/>
        <v>0</v>
      </c>
      <c r="AK52" s="64">
        <f t="shared" si="2"/>
        <v>0</v>
      </c>
      <c r="AL52" s="64">
        <f aca="true" t="shared" si="8" ref="AL52:AL91">IF(AJ52&lt;=$AQ$156,0,AJ52-$AQ$156)</f>
        <v>0</v>
      </c>
    </row>
    <row r="53" spans="1:38" ht="24" customHeight="1">
      <c r="A53" s="24">
        <f>IF('様式 A-1'!$AL$1="","",'様式 A-1'!$AL$1)</f>
      </c>
      <c r="B53" s="62"/>
      <c r="C53" s="63">
        <f t="shared" si="6"/>
      </c>
      <c r="D53" s="63">
        <f t="shared" si="7"/>
      </c>
      <c r="E53" s="29">
        <f>'様式 A-1'!$D$7</f>
        <v>0</v>
      </c>
      <c r="F53" s="29" t="e">
        <f>'様式 WA-1（集計作業用）'!$D$6</f>
        <v>#N/A</v>
      </c>
      <c r="G53" s="29">
        <f>'様式 A-1'!$AG$7</f>
        <v>0</v>
      </c>
      <c r="H53" s="24"/>
      <c r="I53" s="62" t="s">
        <v>216</v>
      </c>
      <c r="J53" s="41"/>
      <c r="K53" s="42"/>
      <c r="L53" s="41"/>
      <c r="M53" s="42"/>
      <c r="N53" s="24" t="s">
        <v>36</v>
      </c>
      <c r="O53" s="293"/>
      <c r="P53" s="228"/>
      <c r="Q53" s="207"/>
      <c r="R53" s="207"/>
      <c r="S53" s="207"/>
      <c r="T53" s="30"/>
      <c r="U53" s="362">
        <f>'様式 A-1'!$W$7</f>
        <v>0</v>
      </c>
      <c r="V53" s="207"/>
      <c r="W53" s="207"/>
      <c r="X53" s="206"/>
      <c r="Y53" s="207">
        <f>IF(X53="","",DATEDIF(X53,'様式 A-1'!$G$2,"Y"))</f>
      </c>
      <c r="Z53" s="207"/>
      <c r="AA53" s="30"/>
      <c r="AB53" s="208"/>
      <c r="AC53" s="208"/>
      <c r="AD53" s="208"/>
      <c r="AE53" s="208"/>
      <c r="AF53" s="208"/>
      <c r="AG53" s="208"/>
      <c r="AH53" s="208"/>
      <c r="AI53" s="281"/>
      <c r="AJ53" s="83">
        <f t="shared" si="5"/>
        <v>0</v>
      </c>
      <c r="AK53" s="64">
        <f t="shared" si="2"/>
        <v>0</v>
      </c>
      <c r="AL53" s="64">
        <f t="shared" si="8"/>
        <v>0</v>
      </c>
    </row>
    <row r="54" spans="1:38" ht="24" customHeight="1">
      <c r="A54" s="24">
        <f>IF('様式 A-1'!$AL$1="","",'様式 A-1'!$AL$1)</f>
      </c>
      <c r="B54" s="62"/>
      <c r="C54" s="63">
        <f t="shared" si="6"/>
      </c>
      <c r="D54" s="63">
        <f t="shared" si="7"/>
      </c>
      <c r="E54" s="29">
        <f>'様式 A-1'!$D$7</f>
        <v>0</v>
      </c>
      <c r="F54" s="29" t="e">
        <f>'様式 WA-1（集計作業用）'!$D$6</f>
        <v>#N/A</v>
      </c>
      <c r="G54" s="29">
        <f>'様式 A-1'!$AG$7</f>
        <v>0</v>
      </c>
      <c r="H54" s="24"/>
      <c r="I54" s="62" t="s">
        <v>217</v>
      </c>
      <c r="J54" s="41"/>
      <c r="K54" s="42"/>
      <c r="L54" s="41"/>
      <c r="M54" s="42"/>
      <c r="N54" s="24" t="s">
        <v>36</v>
      </c>
      <c r="O54" s="293"/>
      <c r="P54" s="228"/>
      <c r="Q54" s="207"/>
      <c r="R54" s="207"/>
      <c r="S54" s="207"/>
      <c r="T54" s="30"/>
      <c r="U54" s="362">
        <f>'様式 A-1'!$W$7</f>
        <v>0</v>
      </c>
      <c r="V54" s="207"/>
      <c r="W54" s="207"/>
      <c r="X54" s="206"/>
      <c r="Y54" s="207">
        <f>IF(X54="","",DATEDIF(X54,'様式 A-1'!$G$2,"Y"))</f>
      </c>
      <c r="Z54" s="207"/>
      <c r="AA54" s="30"/>
      <c r="AB54" s="208"/>
      <c r="AC54" s="208"/>
      <c r="AD54" s="208"/>
      <c r="AE54" s="208"/>
      <c r="AF54" s="208"/>
      <c r="AG54" s="208"/>
      <c r="AH54" s="208"/>
      <c r="AI54" s="281"/>
      <c r="AJ54" s="83">
        <f t="shared" si="5"/>
        <v>0</v>
      </c>
      <c r="AK54" s="64">
        <f t="shared" si="2"/>
        <v>0</v>
      </c>
      <c r="AL54" s="64">
        <f t="shared" si="8"/>
        <v>0</v>
      </c>
    </row>
    <row r="55" spans="1:38" ht="24" customHeight="1">
      <c r="A55" s="24">
        <f>IF('様式 A-1'!$AL$1="","",'様式 A-1'!$AL$1)</f>
      </c>
      <c r="B55" s="62"/>
      <c r="C55" s="63">
        <f t="shared" si="6"/>
      </c>
      <c r="D55" s="63">
        <f t="shared" si="7"/>
      </c>
      <c r="E55" s="29">
        <f>'様式 A-1'!$D$7</f>
        <v>0</v>
      </c>
      <c r="F55" s="29" t="e">
        <f>'様式 WA-1（集計作業用）'!$D$6</f>
        <v>#N/A</v>
      </c>
      <c r="G55" s="29">
        <f>'様式 A-1'!$AG$7</f>
        <v>0</v>
      </c>
      <c r="H55" s="24"/>
      <c r="I55" s="62" t="s">
        <v>218</v>
      </c>
      <c r="J55" s="41"/>
      <c r="K55" s="42"/>
      <c r="L55" s="41"/>
      <c r="M55" s="42"/>
      <c r="N55" s="24" t="s">
        <v>36</v>
      </c>
      <c r="O55" s="293"/>
      <c r="P55" s="228"/>
      <c r="Q55" s="207"/>
      <c r="R55" s="207"/>
      <c r="S55" s="207"/>
      <c r="T55" s="30"/>
      <c r="U55" s="362">
        <f>'様式 A-1'!$W$7</f>
        <v>0</v>
      </c>
      <c r="V55" s="207"/>
      <c r="W55" s="207"/>
      <c r="X55" s="206"/>
      <c r="Y55" s="207">
        <f>IF(X55="","",DATEDIF(X55,'様式 A-1'!$G$2,"Y"))</f>
      </c>
      <c r="Z55" s="207"/>
      <c r="AA55" s="30"/>
      <c r="AB55" s="208"/>
      <c r="AC55" s="208"/>
      <c r="AD55" s="208"/>
      <c r="AE55" s="208"/>
      <c r="AF55" s="208"/>
      <c r="AG55" s="208"/>
      <c r="AH55" s="208"/>
      <c r="AI55" s="281"/>
      <c r="AJ55" s="83">
        <f t="shared" si="5"/>
        <v>0</v>
      </c>
      <c r="AK55" s="64">
        <f t="shared" si="2"/>
        <v>0</v>
      </c>
      <c r="AL55" s="64">
        <f t="shared" si="8"/>
        <v>0</v>
      </c>
    </row>
    <row r="56" spans="1:38" ht="24" customHeight="1">
      <c r="A56" s="24">
        <f>IF('様式 A-1'!$AL$1="","",'様式 A-1'!$AL$1)</f>
      </c>
      <c r="B56" s="62"/>
      <c r="C56" s="63">
        <f t="shared" si="6"/>
      </c>
      <c r="D56" s="63">
        <f t="shared" si="7"/>
      </c>
      <c r="E56" s="29">
        <f>'様式 A-1'!$D$7</f>
        <v>0</v>
      </c>
      <c r="F56" s="29" t="e">
        <f>'様式 WA-1（集計作業用）'!$D$6</f>
        <v>#N/A</v>
      </c>
      <c r="G56" s="29">
        <f>'様式 A-1'!$AG$7</f>
        <v>0</v>
      </c>
      <c r="H56" s="24"/>
      <c r="I56" s="62" t="s">
        <v>219</v>
      </c>
      <c r="J56" s="41"/>
      <c r="K56" s="42"/>
      <c r="L56" s="41"/>
      <c r="M56" s="42"/>
      <c r="N56" s="24" t="s">
        <v>36</v>
      </c>
      <c r="O56" s="293"/>
      <c r="P56" s="228"/>
      <c r="Q56" s="207"/>
      <c r="R56" s="207"/>
      <c r="S56" s="207"/>
      <c r="T56" s="30"/>
      <c r="U56" s="362">
        <f>'様式 A-1'!$W$7</f>
        <v>0</v>
      </c>
      <c r="V56" s="207"/>
      <c r="W56" s="207"/>
      <c r="X56" s="206"/>
      <c r="Y56" s="207">
        <f>IF(X56="","",DATEDIF(X56,'様式 A-1'!$G$2,"Y"))</f>
      </c>
      <c r="Z56" s="207"/>
      <c r="AA56" s="30"/>
      <c r="AB56" s="208"/>
      <c r="AC56" s="208"/>
      <c r="AD56" s="208"/>
      <c r="AE56" s="208"/>
      <c r="AF56" s="208"/>
      <c r="AG56" s="208"/>
      <c r="AH56" s="208"/>
      <c r="AI56" s="281"/>
      <c r="AJ56" s="83">
        <f t="shared" si="5"/>
        <v>0</v>
      </c>
      <c r="AK56" s="64">
        <f t="shared" si="2"/>
        <v>0</v>
      </c>
      <c r="AL56" s="64">
        <f t="shared" si="8"/>
        <v>0</v>
      </c>
    </row>
    <row r="57" spans="1:38" ht="24" customHeight="1">
      <c r="A57" s="24">
        <f>IF('様式 A-1'!$AL$1="","",'様式 A-1'!$AL$1)</f>
      </c>
      <c r="B57" s="62"/>
      <c r="C57" s="63">
        <f t="shared" si="6"/>
      </c>
      <c r="D57" s="63">
        <f t="shared" si="7"/>
      </c>
      <c r="E57" s="29">
        <f>'様式 A-1'!$D$7</f>
        <v>0</v>
      </c>
      <c r="F57" s="29" t="e">
        <f>'様式 WA-1（集計作業用）'!$D$6</f>
        <v>#N/A</v>
      </c>
      <c r="G57" s="29">
        <f>'様式 A-1'!$AG$7</f>
        <v>0</v>
      </c>
      <c r="H57" s="24"/>
      <c r="I57" s="62" t="s">
        <v>220</v>
      </c>
      <c r="J57" s="41"/>
      <c r="K57" s="42"/>
      <c r="L57" s="41"/>
      <c r="M57" s="42"/>
      <c r="N57" s="24" t="s">
        <v>36</v>
      </c>
      <c r="O57" s="293"/>
      <c r="P57" s="228"/>
      <c r="Q57" s="207"/>
      <c r="R57" s="207"/>
      <c r="S57" s="207"/>
      <c r="T57" s="30"/>
      <c r="U57" s="362">
        <f>'様式 A-1'!$W$7</f>
        <v>0</v>
      </c>
      <c r="V57" s="207"/>
      <c r="W57" s="207"/>
      <c r="X57" s="206"/>
      <c r="Y57" s="207">
        <f>IF(X57="","",DATEDIF(X57,'様式 A-1'!$G$2,"Y"))</f>
      </c>
      <c r="Z57" s="207"/>
      <c r="AA57" s="30"/>
      <c r="AB57" s="208"/>
      <c r="AC57" s="208"/>
      <c r="AD57" s="208"/>
      <c r="AE57" s="208"/>
      <c r="AF57" s="208"/>
      <c r="AG57" s="208"/>
      <c r="AH57" s="208"/>
      <c r="AI57" s="281"/>
      <c r="AJ57" s="83">
        <f t="shared" si="5"/>
        <v>0</v>
      </c>
      <c r="AK57" s="64">
        <f t="shared" si="2"/>
        <v>0</v>
      </c>
      <c r="AL57" s="64">
        <f t="shared" si="8"/>
        <v>0</v>
      </c>
    </row>
    <row r="58" spans="1:38" ht="24" customHeight="1">
      <c r="A58" s="24">
        <f>IF('様式 A-1'!$AL$1="","",'様式 A-1'!$AL$1)</f>
      </c>
      <c r="B58" s="62"/>
      <c r="C58" s="63">
        <f t="shared" si="6"/>
      </c>
      <c r="D58" s="63">
        <f t="shared" si="7"/>
      </c>
      <c r="E58" s="29">
        <f>'様式 A-1'!$D$7</f>
        <v>0</v>
      </c>
      <c r="F58" s="29" t="e">
        <f>'様式 WA-1（集計作業用）'!$D$6</f>
        <v>#N/A</v>
      </c>
      <c r="G58" s="29">
        <f>'様式 A-1'!$AG$7</f>
        <v>0</v>
      </c>
      <c r="H58" s="24"/>
      <c r="I58" s="62" t="s">
        <v>221</v>
      </c>
      <c r="J58" s="41"/>
      <c r="K58" s="42"/>
      <c r="L58" s="41"/>
      <c r="M58" s="42"/>
      <c r="N58" s="24" t="s">
        <v>36</v>
      </c>
      <c r="O58" s="293"/>
      <c r="P58" s="228"/>
      <c r="Q58" s="207"/>
      <c r="R58" s="207"/>
      <c r="S58" s="207"/>
      <c r="T58" s="30"/>
      <c r="U58" s="362">
        <f>'様式 A-1'!$W$7</f>
        <v>0</v>
      </c>
      <c r="V58" s="207"/>
      <c r="W58" s="207"/>
      <c r="X58" s="206"/>
      <c r="Y58" s="207">
        <f>IF(X58="","",DATEDIF(X58,'様式 A-1'!$G$2,"Y"))</f>
      </c>
      <c r="Z58" s="207"/>
      <c r="AA58" s="30"/>
      <c r="AB58" s="208"/>
      <c r="AC58" s="208"/>
      <c r="AD58" s="208"/>
      <c r="AE58" s="208"/>
      <c r="AF58" s="208"/>
      <c r="AG58" s="208"/>
      <c r="AH58" s="208"/>
      <c r="AI58" s="281"/>
      <c r="AJ58" s="83">
        <f t="shared" si="5"/>
        <v>0</v>
      </c>
      <c r="AK58" s="64">
        <f t="shared" si="2"/>
        <v>0</v>
      </c>
      <c r="AL58" s="64">
        <f t="shared" si="8"/>
        <v>0</v>
      </c>
    </row>
    <row r="59" spans="1:38" ht="24" customHeight="1">
      <c r="A59" s="24">
        <f>IF('様式 A-1'!$AL$1="","",'様式 A-1'!$AL$1)</f>
      </c>
      <c r="B59" s="62"/>
      <c r="C59" s="63">
        <f t="shared" si="6"/>
      </c>
      <c r="D59" s="63">
        <f t="shared" si="7"/>
      </c>
      <c r="E59" s="29">
        <f>'様式 A-1'!$D$7</f>
        <v>0</v>
      </c>
      <c r="F59" s="29" t="e">
        <f>'様式 WA-1（集計作業用）'!$D$6</f>
        <v>#N/A</v>
      </c>
      <c r="G59" s="29">
        <f>'様式 A-1'!$AG$7</f>
        <v>0</v>
      </c>
      <c r="H59" s="24"/>
      <c r="I59" s="62" t="s">
        <v>222</v>
      </c>
      <c r="J59" s="41"/>
      <c r="K59" s="42"/>
      <c r="L59" s="41"/>
      <c r="M59" s="42"/>
      <c r="N59" s="24" t="s">
        <v>36</v>
      </c>
      <c r="O59" s="293"/>
      <c r="P59" s="228"/>
      <c r="Q59" s="207"/>
      <c r="R59" s="207"/>
      <c r="S59" s="207"/>
      <c r="T59" s="30"/>
      <c r="U59" s="362">
        <f>'様式 A-1'!$W$7</f>
        <v>0</v>
      </c>
      <c r="V59" s="207"/>
      <c r="W59" s="207"/>
      <c r="X59" s="206"/>
      <c r="Y59" s="207">
        <f>IF(X59="","",DATEDIF(X59,'様式 A-1'!$G$2,"Y"))</f>
      </c>
      <c r="Z59" s="207"/>
      <c r="AA59" s="30"/>
      <c r="AB59" s="208"/>
      <c r="AC59" s="208"/>
      <c r="AD59" s="208"/>
      <c r="AE59" s="208"/>
      <c r="AF59" s="208"/>
      <c r="AG59" s="208"/>
      <c r="AH59" s="208"/>
      <c r="AI59" s="281"/>
      <c r="AJ59" s="83">
        <f t="shared" si="5"/>
        <v>0</v>
      </c>
      <c r="AK59" s="64">
        <f t="shared" si="2"/>
        <v>0</v>
      </c>
      <c r="AL59" s="64">
        <f t="shared" si="8"/>
        <v>0</v>
      </c>
    </row>
    <row r="60" spans="1:38" ht="24" customHeight="1">
      <c r="A60" s="24">
        <f>IF('様式 A-1'!$AL$1="","",'様式 A-1'!$AL$1)</f>
      </c>
      <c r="B60" s="62"/>
      <c r="C60" s="63">
        <f t="shared" si="6"/>
      </c>
      <c r="D60" s="63">
        <f t="shared" si="7"/>
      </c>
      <c r="E60" s="29">
        <f>'様式 A-1'!$D$7</f>
        <v>0</v>
      </c>
      <c r="F60" s="29" t="e">
        <f>'様式 WA-1（集計作業用）'!$D$6</f>
        <v>#N/A</v>
      </c>
      <c r="G60" s="29">
        <f>'様式 A-1'!$AG$7</f>
        <v>0</v>
      </c>
      <c r="H60" s="24"/>
      <c r="I60" s="62" t="s">
        <v>223</v>
      </c>
      <c r="J60" s="41"/>
      <c r="K60" s="42"/>
      <c r="L60" s="41"/>
      <c r="M60" s="42"/>
      <c r="N60" s="24" t="s">
        <v>36</v>
      </c>
      <c r="O60" s="293"/>
      <c r="P60" s="228"/>
      <c r="Q60" s="207"/>
      <c r="R60" s="207"/>
      <c r="S60" s="207"/>
      <c r="T60" s="30"/>
      <c r="U60" s="362">
        <f>'様式 A-1'!$W$7</f>
        <v>0</v>
      </c>
      <c r="V60" s="207"/>
      <c r="W60" s="207"/>
      <c r="X60" s="206"/>
      <c r="Y60" s="207">
        <f>IF(X60="","",DATEDIF(X60,'様式 A-1'!$G$2,"Y"))</f>
      </c>
      <c r="Z60" s="207"/>
      <c r="AA60" s="30"/>
      <c r="AB60" s="208"/>
      <c r="AC60" s="208"/>
      <c r="AD60" s="208"/>
      <c r="AE60" s="208"/>
      <c r="AF60" s="208"/>
      <c r="AG60" s="208"/>
      <c r="AH60" s="208"/>
      <c r="AI60" s="281"/>
      <c r="AJ60" s="83">
        <f t="shared" si="5"/>
        <v>0</v>
      </c>
      <c r="AK60" s="64">
        <f t="shared" si="2"/>
        <v>0</v>
      </c>
      <c r="AL60" s="64">
        <f t="shared" si="8"/>
        <v>0</v>
      </c>
    </row>
    <row r="61" spans="1:38" ht="24" customHeight="1">
      <c r="A61" s="24">
        <f>IF('様式 A-1'!$AL$1="","",'様式 A-1'!$AL$1)</f>
      </c>
      <c r="B61" s="62"/>
      <c r="C61" s="63">
        <f t="shared" si="6"/>
      </c>
      <c r="D61" s="63">
        <f t="shared" si="7"/>
      </c>
      <c r="E61" s="29">
        <f>'様式 A-1'!$D$7</f>
        <v>0</v>
      </c>
      <c r="F61" s="29" t="e">
        <f>'様式 WA-1（集計作業用）'!$D$6</f>
        <v>#N/A</v>
      </c>
      <c r="G61" s="29">
        <f>'様式 A-1'!$AG$7</f>
        <v>0</v>
      </c>
      <c r="H61" s="24"/>
      <c r="I61" s="62" t="s">
        <v>224</v>
      </c>
      <c r="J61" s="41"/>
      <c r="K61" s="42"/>
      <c r="L61" s="41"/>
      <c r="M61" s="42"/>
      <c r="N61" s="24" t="s">
        <v>36</v>
      </c>
      <c r="O61" s="293"/>
      <c r="P61" s="228"/>
      <c r="Q61" s="207"/>
      <c r="R61" s="207"/>
      <c r="S61" s="207"/>
      <c r="T61" s="30"/>
      <c r="U61" s="362">
        <f>'様式 A-1'!$W$7</f>
        <v>0</v>
      </c>
      <c r="V61" s="207"/>
      <c r="W61" s="207"/>
      <c r="X61" s="206"/>
      <c r="Y61" s="207">
        <f>IF(X61="","",DATEDIF(X61,'様式 A-1'!$G$2,"Y"))</f>
      </c>
      <c r="Z61" s="207"/>
      <c r="AA61" s="30"/>
      <c r="AB61" s="208"/>
      <c r="AC61" s="208"/>
      <c r="AD61" s="208"/>
      <c r="AE61" s="208"/>
      <c r="AF61" s="208"/>
      <c r="AG61" s="208"/>
      <c r="AH61" s="208"/>
      <c r="AI61" s="281"/>
      <c r="AJ61" s="83">
        <f t="shared" si="5"/>
        <v>0</v>
      </c>
      <c r="AK61" s="64">
        <f t="shared" si="2"/>
        <v>0</v>
      </c>
      <c r="AL61" s="64">
        <f t="shared" si="8"/>
        <v>0</v>
      </c>
    </row>
    <row r="62" spans="1:38" ht="24" customHeight="1">
      <c r="A62" s="24">
        <f>IF('様式 A-1'!$AL$1="","",'様式 A-1'!$AL$1)</f>
      </c>
      <c r="B62" s="62"/>
      <c r="C62" s="63">
        <f t="shared" si="6"/>
      </c>
      <c r="D62" s="63">
        <f t="shared" si="7"/>
      </c>
      <c r="E62" s="29">
        <f>'様式 A-1'!$D$7</f>
        <v>0</v>
      </c>
      <c r="F62" s="29" t="e">
        <f>'様式 WA-1（集計作業用）'!$D$6</f>
        <v>#N/A</v>
      </c>
      <c r="G62" s="29">
        <f>'様式 A-1'!$AG$7</f>
        <v>0</v>
      </c>
      <c r="H62" s="24"/>
      <c r="I62" s="62" t="s">
        <v>225</v>
      </c>
      <c r="J62" s="41"/>
      <c r="K62" s="42"/>
      <c r="L62" s="41"/>
      <c r="M62" s="42"/>
      <c r="N62" s="24" t="s">
        <v>36</v>
      </c>
      <c r="O62" s="293"/>
      <c r="P62" s="228"/>
      <c r="Q62" s="207"/>
      <c r="R62" s="207"/>
      <c r="S62" s="207"/>
      <c r="T62" s="30"/>
      <c r="U62" s="362">
        <f>'様式 A-1'!$W$7</f>
        <v>0</v>
      </c>
      <c r="V62" s="207"/>
      <c r="W62" s="207"/>
      <c r="X62" s="206"/>
      <c r="Y62" s="207">
        <f>IF(X62="","",DATEDIF(X62,'様式 A-1'!$G$2,"Y"))</f>
      </c>
      <c r="Z62" s="207"/>
      <c r="AA62" s="30"/>
      <c r="AB62" s="208"/>
      <c r="AC62" s="208"/>
      <c r="AD62" s="208"/>
      <c r="AE62" s="208"/>
      <c r="AF62" s="208"/>
      <c r="AG62" s="208"/>
      <c r="AH62" s="208"/>
      <c r="AI62" s="281"/>
      <c r="AJ62" s="83">
        <f t="shared" si="5"/>
        <v>0</v>
      </c>
      <c r="AK62" s="64">
        <f t="shared" si="2"/>
        <v>0</v>
      </c>
      <c r="AL62" s="64">
        <f t="shared" si="8"/>
        <v>0</v>
      </c>
    </row>
    <row r="63" spans="1:38" ht="24" customHeight="1">
      <c r="A63" s="24">
        <f>IF('様式 A-1'!$AL$1="","",'様式 A-1'!$AL$1)</f>
      </c>
      <c r="B63" s="62"/>
      <c r="C63" s="63">
        <f t="shared" si="6"/>
      </c>
      <c r="D63" s="63">
        <f t="shared" si="7"/>
      </c>
      <c r="E63" s="29">
        <f>'様式 A-1'!$D$7</f>
        <v>0</v>
      </c>
      <c r="F63" s="29" t="e">
        <f>'様式 WA-1（集計作業用）'!$D$6</f>
        <v>#N/A</v>
      </c>
      <c r="G63" s="29">
        <f>'様式 A-1'!$AG$7</f>
        <v>0</v>
      </c>
      <c r="H63" s="24"/>
      <c r="I63" s="62" t="s">
        <v>226</v>
      </c>
      <c r="J63" s="41"/>
      <c r="K63" s="42"/>
      <c r="L63" s="41"/>
      <c r="M63" s="42"/>
      <c r="N63" s="24" t="s">
        <v>36</v>
      </c>
      <c r="O63" s="293"/>
      <c r="P63" s="228"/>
      <c r="Q63" s="207"/>
      <c r="R63" s="207"/>
      <c r="S63" s="207"/>
      <c r="T63" s="30"/>
      <c r="U63" s="362">
        <f>'様式 A-1'!$W$7</f>
        <v>0</v>
      </c>
      <c r="V63" s="207"/>
      <c r="W63" s="207"/>
      <c r="X63" s="206"/>
      <c r="Y63" s="207">
        <f>IF(X63="","",DATEDIF(X63,'様式 A-1'!$G$2,"Y"))</f>
      </c>
      <c r="Z63" s="207"/>
      <c r="AA63" s="30"/>
      <c r="AB63" s="208"/>
      <c r="AC63" s="208"/>
      <c r="AD63" s="208"/>
      <c r="AE63" s="208"/>
      <c r="AF63" s="208"/>
      <c r="AG63" s="208"/>
      <c r="AH63" s="208"/>
      <c r="AI63" s="281"/>
      <c r="AJ63" s="83">
        <f t="shared" si="5"/>
        <v>0</v>
      </c>
      <c r="AK63" s="64">
        <f t="shared" si="2"/>
        <v>0</v>
      </c>
      <c r="AL63" s="64">
        <f t="shared" si="8"/>
        <v>0</v>
      </c>
    </row>
    <row r="64" spans="1:38" ht="24" customHeight="1">
      <c r="A64" s="24">
        <f>IF('様式 A-1'!$AL$1="","",'様式 A-1'!$AL$1)</f>
      </c>
      <c r="B64" s="62"/>
      <c r="C64" s="63">
        <f t="shared" si="6"/>
      </c>
      <c r="D64" s="63">
        <f t="shared" si="7"/>
      </c>
      <c r="E64" s="29">
        <f>'様式 A-1'!$D$7</f>
        <v>0</v>
      </c>
      <c r="F64" s="29" t="e">
        <f>'様式 WA-1（集計作業用）'!$D$6</f>
        <v>#N/A</v>
      </c>
      <c r="G64" s="29">
        <f>'様式 A-1'!$AG$7</f>
        <v>0</v>
      </c>
      <c r="H64" s="24"/>
      <c r="I64" s="62" t="s">
        <v>227</v>
      </c>
      <c r="J64" s="41"/>
      <c r="K64" s="42"/>
      <c r="L64" s="41"/>
      <c r="M64" s="42"/>
      <c r="N64" s="24" t="s">
        <v>36</v>
      </c>
      <c r="O64" s="293"/>
      <c r="P64" s="228"/>
      <c r="Q64" s="207"/>
      <c r="R64" s="207"/>
      <c r="S64" s="207"/>
      <c r="T64" s="30"/>
      <c r="U64" s="362">
        <f>'様式 A-1'!$W$7</f>
        <v>0</v>
      </c>
      <c r="V64" s="207"/>
      <c r="W64" s="207"/>
      <c r="X64" s="206"/>
      <c r="Y64" s="207">
        <f>IF(X64="","",DATEDIF(X64,'様式 A-1'!$G$2,"Y"))</f>
      </c>
      <c r="Z64" s="207"/>
      <c r="AA64" s="30"/>
      <c r="AB64" s="208"/>
      <c r="AC64" s="208"/>
      <c r="AD64" s="208"/>
      <c r="AE64" s="208"/>
      <c r="AF64" s="208"/>
      <c r="AG64" s="208"/>
      <c r="AH64" s="208"/>
      <c r="AI64" s="281"/>
      <c r="AJ64" s="83">
        <f t="shared" si="5"/>
        <v>0</v>
      </c>
      <c r="AK64" s="64">
        <f t="shared" si="2"/>
        <v>0</v>
      </c>
      <c r="AL64" s="64">
        <f t="shared" si="8"/>
        <v>0</v>
      </c>
    </row>
    <row r="65" spans="1:38" ht="24" customHeight="1">
      <c r="A65" s="24">
        <f>IF('様式 A-1'!$AL$1="","",'様式 A-1'!$AL$1)</f>
      </c>
      <c r="B65" s="62"/>
      <c r="C65" s="63">
        <f t="shared" si="6"/>
      </c>
      <c r="D65" s="63">
        <f t="shared" si="7"/>
      </c>
      <c r="E65" s="29">
        <f>'様式 A-1'!$D$7</f>
        <v>0</v>
      </c>
      <c r="F65" s="29" t="e">
        <f>'様式 WA-1（集計作業用）'!$D$6</f>
        <v>#N/A</v>
      </c>
      <c r="G65" s="29">
        <f>'様式 A-1'!$AG$7</f>
        <v>0</v>
      </c>
      <c r="H65" s="24"/>
      <c r="I65" s="62" t="s">
        <v>228</v>
      </c>
      <c r="J65" s="41"/>
      <c r="K65" s="42"/>
      <c r="L65" s="41"/>
      <c r="M65" s="42"/>
      <c r="N65" s="24" t="s">
        <v>36</v>
      </c>
      <c r="O65" s="293"/>
      <c r="P65" s="228"/>
      <c r="Q65" s="207"/>
      <c r="R65" s="207"/>
      <c r="S65" s="207"/>
      <c r="T65" s="30"/>
      <c r="U65" s="362">
        <f>'様式 A-1'!$W$7</f>
        <v>0</v>
      </c>
      <c r="V65" s="207"/>
      <c r="W65" s="207"/>
      <c r="X65" s="206"/>
      <c r="Y65" s="207">
        <f>IF(X65="","",DATEDIF(X65,'様式 A-1'!$G$2,"Y"))</f>
      </c>
      <c r="Z65" s="207"/>
      <c r="AA65" s="30"/>
      <c r="AB65" s="208"/>
      <c r="AC65" s="208"/>
      <c r="AD65" s="208"/>
      <c r="AE65" s="208"/>
      <c r="AF65" s="208"/>
      <c r="AG65" s="208"/>
      <c r="AH65" s="208"/>
      <c r="AI65" s="281"/>
      <c r="AJ65" s="83">
        <f t="shared" si="5"/>
        <v>0</v>
      </c>
      <c r="AK65" s="64">
        <f t="shared" si="2"/>
        <v>0</v>
      </c>
      <c r="AL65" s="64">
        <f t="shared" si="8"/>
        <v>0</v>
      </c>
    </row>
    <row r="66" spans="1:38" ht="24" customHeight="1">
      <c r="A66" s="24">
        <f>IF('様式 A-1'!$AL$1="","",'様式 A-1'!$AL$1)</f>
      </c>
      <c r="B66" s="62"/>
      <c r="C66" s="63">
        <f t="shared" si="6"/>
      </c>
      <c r="D66" s="63">
        <f t="shared" si="7"/>
      </c>
      <c r="E66" s="29">
        <f>'様式 A-1'!$D$7</f>
        <v>0</v>
      </c>
      <c r="F66" s="29" t="e">
        <f>'様式 WA-1（集計作業用）'!$D$6</f>
        <v>#N/A</v>
      </c>
      <c r="G66" s="29">
        <f>'様式 A-1'!$AG$7</f>
        <v>0</v>
      </c>
      <c r="H66" s="24"/>
      <c r="I66" s="62" t="s">
        <v>229</v>
      </c>
      <c r="J66" s="41"/>
      <c r="K66" s="42"/>
      <c r="L66" s="41"/>
      <c r="M66" s="42"/>
      <c r="N66" s="24" t="s">
        <v>36</v>
      </c>
      <c r="O66" s="293"/>
      <c r="P66" s="228"/>
      <c r="Q66" s="207"/>
      <c r="R66" s="207"/>
      <c r="S66" s="207"/>
      <c r="T66" s="30"/>
      <c r="U66" s="362">
        <f>'様式 A-1'!$W$7</f>
        <v>0</v>
      </c>
      <c r="V66" s="207"/>
      <c r="W66" s="207"/>
      <c r="X66" s="206"/>
      <c r="Y66" s="207">
        <f>IF(X66="","",DATEDIF(X66,'様式 A-1'!$G$2,"Y"))</f>
      </c>
      <c r="Z66" s="207"/>
      <c r="AA66" s="30"/>
      <c r="AB66" s="208"/>
      <c r="AC66" s="208"/>
      <c r="AD66" s="208"/>
      <c r="AE66" s="208"/>
      <c r="AF66" s="208"/>
      <c r="AG66" s="208"/>
      <c r="AH66" s="208"/>
      <c r="AI66" s="281"/>
      <c r="AJ66" s="83">
        <f t="shared" si="5"/>
        <v>0</v>
      </c>
      <c r="AK66" s="64">
        <f t="shared" si="2"/>
        <v>0</v>
      </c>
      <c r="AL66" s="64">
        <f t="shared" si="8"/>
        <v>0</v>
      </c>
    </row>
    <row r="67" spans="1:38" ht="24" customHeight="1">
      <c r="A67" s="24">
        <f>IF('様式 A-1'!$AL$1="","",'様式 A-1'!$AL$1)</f>
      </c>
      <c r="B67" s="62"/>
      <c r="C67" s="63">
        <f t="shared" si="6"/>
      </c>
      <c r="D67" s="63">
        <f t="shared" si="7"/>
      </c>
      <c r="E67" s="29">
        <f>'様式 A-1'!$D$7</f>
        <v>0</v>
      </c>
      <c r="F67" s="29" t="e">
        <f>'様式 WA-1（集計作業用）'!$D$6</f>
        <v>#N/A</v>
      </c>
      <c r="G67" s="29">
        <f>'様式 A-1'!$AG$7</f>
        <v>0</v>
      </c>
      <c r="H67" s="24"/>
      <c r="I67" s="62" t="s">
        <v>230</v>
      </c>
      <c r="J67" s="41"/>
      <c r="K67" s="42"/>
      <c r="L67" s="41"/>
      <c r="M67" s="42"/>
      <c r="N67" s="24" t="s">
        <v>36</v>
      </c>
      <c r="O67" s="293"/>
      <c r="P67" s="228"/>
      <c r="Q67" s="207"/>
      <c r="R67" s="207"/>
      <c r="S67" s="207"/>
      <c r="T67" s="30"/>
      <c r="U67" s="362">
        <f>'様式 A-1'!$W$7</f>
        <v>0</v>
      </c>
      <c r="V67" s="207"/>
      <c r="W67" s="207"/>
      <c r="X67" s="206"/>
      <c r="Y67" s="207">
        <f>IF(X67="","",DATEDIF(X67,'様式 A-1'!$G$2,"Y"))</f>
      </c>
      <c r="Z67" s="207"/>
      <c r="AA67" s="30"/>
      <c r="AB67" s="208"/>
      <c r="AC67" s="208"/>
      <c r="AD67" s="208"/>
      <c r="AE67" s="208"/>
      <c r="AF67" s="208"/>
      <c r="AG67" s="208"/>
      <c r="AH67" s="208"/>
      <c r="AI67" s="281"/>
      <c r="AJ67" s="83">
        <f t="shared" si="5"/>
        <v>0</v>
      </c>
      <c r="AK67" s="64">
        <f t="shared" si="2"/>
        <v>0</v>
      </c>
      <c r="AL67" s="64">
        <f t="shared" si="8"/>
        <v>0</v>
      </c>
    </row>
    <row r="68" spans="1:38" ht="24" customHeight="1">
      <c r="A68" s="24">
        <f>IF('様式 A-1'!$AL$1="","",'様式 A-1'!$AL$1)</f>
      </c>
      <c r="B68" s="62"/>
      <c r="C68" s="63">
        <f t="shared" si="6"/>
      </c>
      <c r="D68" s="63">
        <f t="shared" si="7"/>
      </c>
      <c r="E68" s="29">
        <f>'様式 A-1'!$D$7</f>
        <v>0</v>
      </c>
      <c r="F68" s="29" t="e">
        <f>'様式 WA-1（集計作業用）'!$D$6</f>
        <v>#N/A</v>
      </c>
      <c r="G68" s="29">
        <f>'様式 A-1'!$AG$7</f>
        <v>0</v>
      </c>
      <c r="H68" s="24"/>
      <c r="I68" s="62" t="s">
        <v>231</v>
      </c>
      <c r="J68" s="41"/>
      <c r="K68" s="42"/>
      <c r="L68" s="41"/>
      <c r="M68" s="42"/>
      <c r="N68" s="24" t="s">
        <v>36</v>
      </c>
      <c r="O68" s="293"/>
      <c r="P68" s="228"/>
      <c r="Q68" s="207"/>
      <c r="R68" s="207"/>
      <c r="S68" s="207"/>
      <c r="T68" s="30"/>
      <c r="U68" s="362">
        <f>'様式 A-1'!$W$7</f>
        <v>0</v>
      </c>
      <c r="V68" s="207"/>
      <c r="W68" s="207"/>
      <c r="X68" s="206"/>
      <c r="Y68" s="207">
        <f>IF(X68="","",DATEDIF(X68,'様式 A-1'!$G$2,"Y"))</f>
      </c>
      <c r="Z68" s="207"/>
      <c r="AA68" s="30"/>
      <c r="AB68" s="208"/>
      <c r="AC68" s="208"/>
      <c r="AD68" s="208"/>
      <c r="AE68" s="208"/>
      <c r="AF68" s="208"/>
      <c r="AG68" s="208"/>
      <c r="AH68" s="208"/>
      <c r="AI68" s="281"/>
      <c r="AJ68" s="83">
        <f t="shared" si="5"/>
        <v>0</v>
      </c>
      <c r="AK68" s="64">
        <f t="shared" si="2"/>
        <v>0</v>
      </c>
      <c r="AL68" s="64">
        <f t="shared" si="8"/>
        <v>0</v>
      </c>
    </row>
    <row r="69" spans="1:38" ht="24" customHeight="1">
      <c r="A69" s="24">
        <f>IF('様式 A-1'!$AL$1="","",'様式 A-1'!$AL$1)</f>
      </c>
      <c r="B69" s="62"/>
      <c r="C69" s="63">
        <f t="shared" si="6"/>
      </c>
      <c r="D69" s="63">
        <f t="shared" si="7"/>
      </c>
      <c r="E69" s="29">
        <f>'様式 A-1'!$D$7</f>
        <v>0</v>
      </c>
      <c r="F69" s="29" t="e">
        <f>'様式 WA-1（集計作業用）'!$D$6</f>
        <v>#N/A</v>
      </c>
      <c r="G69" s="29">
        <f>'様式 A-1'!$AG$7</f>
        <v>0</v>
      </c>
      <c r="H69" s="24"/>
      <c r="I69" s="62" t="s">
        <v>232</v>
      </c>
      <c r="J69" s="41"/>
      <c r="K69" s="42"/>
      <c r="L69" s="41"/>
      <c r="M69" s="42"/>
      <c r="N69" s="24" t="s">
        <v>36</v>
      </c>
      <c r="O69" s="293"/>
      <c r="P69" s="228"/>
      <c r="Q69" s="207"/>
      <c r="R69" s="207"/>
      <c r="S69" s="207"/>
      <c r="T69" s="30"/>
      <c r="U69" s="362">
        <f>'様式 A-1'!$W$7</f>
        <v>0</v>
      </c>
      <c r="V69" s="207"/>
      <c r="W69" s="207"/>
      <c r="X69" s="206"/>
      <c r="Y69" s="207">
        <f>IF(X69="","",DATEDIF(X69,'様式 A-1'!$G$2,"Y"))</f>
      </c>
      <c r="Z69" s="207"/>
      <c r="AA69" s="30"/>
      <c r="AB69" s="208"/>
      <c r="AC69" s="208"/>
      <c r="AD69" s="208"/>
      <c r="AE69" s="208"/>
      <c r="AF69" s="208"/>
      <c r="AG69" s="208"/>
      <c r="AH69" s="208"/>
      <c r="AI69" s="281"/>
      <c r="AJ69" s="83">
        <f t="shared" si="5"/>
        <v>0</v>
      </c>
      <c r="AK69" s="64">
        <f t="shared" si="2"/>
        <v>0</v>
      </c>
      <c r="AL69" s="64">
        <f t="shared" si="8"/>
        <v>0</v>
      </c>
    </row>
    <row r="70" spans="1:38" ht="24" customHeight="1">
      <c r="A70" s="24">
        <f>IF('様式 A-1'!$AL$1="","",'様式 A-1'!$AL$1)</f>
      </c>
      <c r="B70" s="62"/>
      <c r="C70" s="63">
        <f t="shared" si="6"/>
      </c>
      <c r="D70" s="63">
        <f t="shared" si="7"/>
      </c>
      <c r="E70" s="29">
        <f>'様式 A-1'!$D$7</f>
        <v>0</v>
      </c>
      <c r="F70" s="29" t="e">
        <f>'様式 WA-1（集計作業用）'!$D$6</f>
        <v>#N/A</v>
      </c>
      <c r="G70" s="29">
        <f>'様式 A-1'!$AG$7</f>
        <v>0</v>
      </c>
      <c r="H70" s="24"/>
      <c r="I70" s="62" t="s">
        <v>233</v>
      </c>
      <c r="J70" s="41"/>
      <c r="K70" s="42"/>
      <c r="L70" s="41"/>
      <c r="M70" s="42"/>
      <c r="N70" s="24" t="s">
        <v>36</v>
      </c>
      <c r="O70" s="293"/>
      <c r="P70" s="228"/>
      <c r="Q70" s="207"/>
      <c r="R70" s="207"/>
      <c r="S70" s="207"/>
      <c r="T70" s="30"/>
      <c r="U70" s="362">
        <f>'様式 A-1'!$W$7</f>
        <v>0</v>
      </c>
      <c r="V70" s="207"/>
      <c r="W70" s="207"/>
      <c r="X70" s="206"/>
      <c r="Y70" s="207">
        <f>IF(X70="","",DATEDIF(X70,'様式 A-1'!$G$2,"Y"))</f>
      </c>
      <c r="Z70" s="207"/>
      <c r="AA70" s="30"/>
      <c r="AB70" s="208"/>
      <c r="AC70" s="208"/>
      <c r="AD70" s="208"/>
      <c r="AE70" s="208"/>
      <c r="AF70" s="208"/>
      <c r="AG70" s="208"/>
      <c r="AH70" s="208"/>
      <c r="AI70" s="281"/>
      <c r="AJ70" s="83">
        <f t="shared" si="5"/>
        <v>0</v>
      </c>
      <c r="AK70" s="64">
        <f t="shared" si="2"/>
        <v>0</v>
      </c>
      <c r="AL70" s="64">
        <f t="shared" si="8"/>
        <v>0</v>
      </c>
    </row>
    <row r="71" spans="1:38" ht="24" customHeight="1">
      <c r="A71" s="24">
        <f>IF('様式 A-1'!$AL$1="","",'様式 A-1'!$AL$1)</f>
      </c>
      <c r="B71" s="62"/>
      <c r="C71" s="63">
        <f t="shared" si="6"/>
      </c>
      <c r="D71" s="63">
        <f t="shared" si="7"/>
      </c>
      <c r="E71" s="29">
        <f>'様式 A-1'!$D$7</f>
        <v>0</v>
      </c>
      <c r="F71" s="29" t="e">
        <f>'様式 WA-1（集計作業用）'!$D$6</f>
        <v>#N/A</v>
      </c>
      <c r="G71" s="29">
        <f>'様式 A-1'!$AG$7</f>
        <v>0</v>
      </c>
      <c r="H71" s="24"/>
      <c r="I71" s="62" t="s">
        <v>234</v>
      </c>
      <c r="J71" s="41"/>
      <c r="K71" s="42"/>
      <c r="L71" s="41"/>
      <c r="M71" s="42"/>
      <c r="N71" s="24" t="s">
        <v>36</v>
      </c>
      <c r="O71" s="293"/>
      <c r="P71" s="228"/>
      <c r="Q71" s="207"/>
      <c r="R71" s="207"/>
      <c r="S71" s="207"/>
      <c r="T71" s="30"/>
      <c r="U71" s="362">
        <f>'様式 A-1'!$W$7</f>
        <v>0</v>
      </c>
      <c r="V71" s="207"/>
      <c r="W71" s="207"/>
      <c r="X71" s="206"/>
      <c r="Y71" s="207">
        <f>IF(X71="","",DATEDIF(X71,'様式 A-1'!$G$2,"Y"))</f>
      </c>
      <c r="Z71" s="207"/>
      <c r="AA71" s="30"/>
      <c r="AB71" s="208"/>
      <c r="AC71" s="208"/>
      <c r="AD71" s="208"/>
      <c r="AE71" s="208"/>
      <c r="AF71" s="208"/>
      <c r="AG71" s="208"/>
      <c r="AH71" s="208"/>
      <c r="AI71" s="281"/>
      <c r="AJ71" s="83">
        <f t="shared" si="5"/>
        <v>0</v>
      </c>
      <c r="AK71" s="64">
        <f t="shared" si="2"/>
        <v>0</v>
      </c>
      <c r="AL71" s="64">
        <f t="shared" si="8"/>
        <v>0</v>
      </c>
    </row>
    <row r="72" spans="1:38" ht="24" customHeight="1">
      <c r="A72" s="24">
        <f>IF('様式 A-1'!$AL$1="","",'様式 A-1'!$AL$1)</f>
      </c>
      <c r="B72" s="62"/>
      <c r="C72" s="63">
        <f t="shared" si="6"/>
      </c>
      <c r="D72" s="63">
        <f t="shared" si="7"/>
      </c>
      <c r="E72" s="29">
        <f>'様式 A-1'!$D$7</f>
        <v>0</v>
      </c>
      <c r="F72" s="29" t="e">
        <f>'様式 WA-1（集計作業用）'!$D$6</f>
        <v>#N/A</v>
      </c>
      <c r="G72" s="29">
        <f>'様式 A-1'!$AG$7</f>
        <v>0</v>
      </c>
      <c r="H72" s="24"/>
      <c r="I72" s="62" t="s">
        <v>235</v>
      </c>
      <c r="J72" s="41"/>
      <c r="K72" s="42"/>
      <c r="L72" s="41"/>
      <c r="M72" s="42"/>
      <c r="N72" s="24" t="s">
        <v>36</v>
      </c>
      <c r="O72" s="293"/>
      <c r="P72" s="228"/>
      <c r="Q72" s="207"/>
      <c r="R72" s="207"/>
      <c r="S72" s="207"/>
      <c r="T72" s="30"/>
      <c r="U72" s="362">
        <f>'様式 A-1'!$W$7</f>
        <v>0</v>
      </c>
      <c r="V72" s="207"/>
      <c r="W72" s="207"/>
      <c r="X72" s="206"/>
      <c r="Y72" s="207">
        <f>IF(X72="","",DATEDIF(X72,'様式 A-1'!$G$2,"Y"))</f>
      </c>
      <c r="Z72" s="207"/>
      <c r="AA72" s="30"/>
      <c r="AB72" s="208"/>
      <c r="AC72" s="208"/>
      <c r="AD72" s="208"/>
      <c r="AE72" s="208"/>
      <c r="AF72" s="208"/>
      <c r="AG72" s="208"/>
      <c r="AH72" s="208"/>
      <c r="AI72" s="281"/>
      <c r="AJ72" s="83">
        <f t="shared" si="5"/>
        <v>0</v>
      </c>
      <c r="AK72" s="64">
        <f t="shared" si="2"/>
        <v>0</v>
      </c>
      <c r="AL72" s="64">
        <f t="shared" si="8"/>
        <v>0</v>
      </c>
    </row>
    <row r="73" spans="1:38" ht="24" customHeight="1">
      <c r="A73" s="24">
        <f>IF('様式 A-1'!$AL$1="","",'様式 A-1'!$AL$1)</f>
      </c>
      <c r="B73" s="62"/>
      <c r="C73" s="63">
        <f t="shared" si="6"/>
      </c>
      <c r="D73" s="63">
        <f t="shared" si="7"/>
      </c>
      <c r="E73" s="29">
        <f>'様式 A-1'!$D$7</f>
        <v>0</v>
      </c>
      <c r="F73" s="29" t="e">
        <f>'様式 WA-1（集計作業用）'!$D$6</f>
        <v>#N/A</v>
      </c>
      <c r="G73" s="29">
        <f>'様式 A-1'!$AG$7</f>
        <v>0</v>
      </c>
      <c r="H73" s="24"/>
      <c r="I73" s="62" t="s">
        <v>236</v>
      </c>
      <c r="J73" s="41"/>
      <c r="K73" s="42"/>
      <c r="L73" s="41"/>
      <c r="M73" s="42"/>
      <c r="N73" s="24" t="s">
        <v>36</v>
      </c>
      <c r="O73" s="293"/>
      <c r="P73" s="228"/>
      <c r="Q73" s="207"/>
      <c r="R73" s="207"/>
      <c r="S73" s="207"/>
      <c r="T73" s="30"/>
      <c r="U73" s="362">
        <f>'様式 A-1'!$W$7</f>
        <v>0</v>
      </c>
      <c r="V73" s="207"/>
      <c r="W73" s="207"/>
      <c r="X73" s="206"/>
      <c r="Y73" s="207">
        <f>IF(X73="","",DATEDIF(X73,'様式 A-1'!$G$2,"Y"))</f>
      </c>
      <c r="Z73" s="207"/>
      <c r="AA73" s="30"/>
      <c r="AB73" s="208"/>
      <c r="AC73" s="208"/>
      <c r="AD73" s="208"/>
      <c r="AE73" s="208"/>
      <c r="AF73" s="208"/>
      <c r="AG73" s="208"/>
      <c r="AH73" s="208"/>
      <c r="AI73" s="281"/>
      <c r="AJ73" s="83">
        <f t="shared" si="5"/>
        <v>0</v>
      </c>
      <c r="AK73" s="64">
        <f t="shared" si="2"/>
        <v>0</v>
      </c>
      <c r="AL73" s="64">
        <f t="shared" si="8"/>
        <v>0</v>
      </c>
    </row>
    <row r="74" spans="1:38" ht="24" customHeight="1">
      <c r="A74" s="24">
        <f>IF('様式 A-1'!$AL$1="","",'様式 A-1'!$AL$1)</f>
      </c>
      <c r="B74" s="62"/>
      <c r="C74" s="63">
        <f t="shared" si="6"/>
      </c>
      <c r="D74" s="63">
        <f t="shared" si="7"/>
      </c>
      <c r="E74" s="29">
        <f>'様式 A-1'!$D$7</f>
        <v>0</v>
      </c>
      <c r="F74" s="29" t="e">
        <f>'様式 WA-1（集計作業用）'!$D$6</f>
        <v>#N/A</v>
      </c>
      <c r="G74" s="29">
        <f>'様式 A-1'!$AG$7</f>
        <v>0</v>
      </c>
      <c r="H74" s="24"/>
      <c r="I74" s="62" t="s">
        <v>237</v>
      </c>
      <c r="J74" s="41"/>
      <c r="K74" s="42"/>
      <c r="L74" s="41"/>
      <c r="M74" s="42"/>
      <c r="N74" s="24" t="s">
        <v>36</v>
      </c>
      <c r="O74" s="293"/>
      <c r="P74" s="228"/>
      <c r="Q74" s="207"/>
      <c r="R74" s="207"/>
      <c r="S74" s="207"/>
      <c r="T74" s="30"/>
      <c r="U74" s="362">
        <f>'様式 A-1'!$W$7</f>
        <v>0</v>
      </c>
      <c r="V74" s="207"/>
      <c r="W74" s="207"/>
      <c r="X74" s="206"/>
      <c r="Y74" s="207">
        <f>IF(X74="","",DATEDIF(X74,'様式 A-1'!$G$2,"Y"))</f>
      </c>
      <c r="Z74" s="207"/>
      <c r="AA74" s="30"/>
      <c r="AB74" s="208"/>
      <c r="AC74" s="208"/>
      <c r="AD74" s="208"/>
      <c r="AE74" s="208"/>
      <c r="AF74" s="208"/>
      <c r="AG74" s="208"/>
      <c r="AH74" s="208"/>
      <c r="AI74" s="281"/>
      <c r="AJ74" s="83">
        <f aca="true" t="shared" si="9" ref="AJ74:AJ105">COUNT(AB74:AH74)</f>
        <v>0</v>
      </c>
      <c r="AK74" s="64">
        <f t="shared" si="2"/>
        <v>0</v>
      </c>
      <c r="AL74" s="64">
        <f t="shared" si="8"/>
        <v>0</v>
      </c>
    </row>
    <row r="75" spans="1:38" ht="24" customHeight="1">
      <c r="A75" s="24">
        <f>IF('様式 A-1'!$AL$1="","",'様式 A-1'!$AL$1)</f>
      </c>
      <c r="B75" s="62"/>
      <c r="C75" s="63">
        <f t="shared" si="6"/>
      </c>
      <c r="D75" s="63">
        <f t="shared" si="7"/>
      </c>
      <c r="E75" s="29">
        <f>'様式 A-1'!$D$7</f>
        <v>0</v>
      </c>
      <c r="F75" s="29" t="e">
        <f>'様式 WA-1（集計作業用）'!$D$6</f>
        <v>#N/A</v>
      </c>
      <c r="G75" s="29">
        <f>'様式 A-1'!$AG$7</f>
        <v>0</v>
      </c>
      <c r="H75" s="24"/>
      <c r="I75" s="62" t="s">
        <v>238</v>
      </c>
      <c r="J75" s="41"/>
      <c r="K75" s="42"/>
      <c r="L75" s="41"/>
      <c r="M75" s="42"/>
      <c r="N75" s="24" t="s">
        <v>36</v>
      </c>
      <c r="O75" s="293"/>
      <c r="P75" s="228"/>
      <c r="Q75" s="207"/>
      <c r="R75" s="207"/>
      <c r="S75" s="207"/>
      <c r="T75" s="30"/>
      <c r="U75" s="362">
        <f>'様式 A-1'!$W$7</f>
        <v>0</v>
      </c>
      <c r="V75" s="207"/>
      <c r="W75" s="207"/>
      <c r="X75" s="206"/>
      <c r="Y75" s="207">
        <f>IF(X75="","",DATEDIF(X75,'様式 A-1'!$G$2,"Y"))</f>
      </c>
      <c r="Z75" s="207"/>
      <c r="AA75" s="30"/>
      <c r="AB75" s="208"/>
      <c r="AC75" s="208"/>
      <c r="AD75" s="208"/>
      <c r="AE75" s="208"/>
      <c r="AF75" s="208"/>
      <c r="AG75" s="208"/>
      <c r="AH75" s="208"/>
      <c r="AI75" s="281"/>
      <c r="AJ75" s="83">
        <f t="shared" si="9"/>
        <v>0</v>
      </c>
      <c r="AK75" s="64">
        <f t="shared" si="2"/>
        <v>0</v>
      </c>
      <c r="AL75" s="64">
        <f t="shared" si="8"/>
        <v>0</v>
      </c>
    </row>
    <row r="76" spans="1:38" ht="24" customHeight="1">
      <c r="A76" s="24">
        <f>IF('様式 A-1'!$AL$1="","",'様式 A-1'!$AL$1)</f>
      </c>
      <c r="B76" s="62"/>
      <c r="C76" s="63">
        <f t="shared" si="6"/>
      </c>
      <c r="D76" s="63">
        <f t="shared" si="7"/>
      </c>
      <c r="E76" s="29">
        <f>'様式 A-1'!$D$7</f>
        <v>0</v>
      </c>
      <c r="F76" s="29" t="e">
        <f>'様式 WA-1（集計作業用）'!$D$6</f>
        <v>#N/A</v>
      </c>
      <c r="G76" s="29">
        <f>'様式 A-1'!$AG$7</f>
        <v>0</v>
      </c>
      <c r="H76" s="24"/>
      <c r="I76" s="62" t="s">
        <v>239</v>
      </c>
      <c r="J76" s="41"/>
      <c r="K76" s="42"/>
      <c r="L76" s="41"/>
      <c r="M76" s="42"/>
      <c r="N76" s="24" t="s">
        <v>36</v>
      </c>
      <c r="O76" s="293"/>
      <c r="P76" s="228"/>
      <c r="Q76" s="207"/>
      <c r="R76" s="207"/>
      <c r="S76" s="207"/>
      <c r="T76" s="30"/>
      <c r="U76" s="362">
        <f>'様式 A-1'!$W$7</f>
        <v>0</v>
      </c>
      <c r="V76" s="207"/>
      <c r="W76" s="207"/>
      <c r="X76" s="206"/>
      <c r="Y76" s="207">
        <f>IF(X76="","",DATEDIF(X76,'様式 A-1'!$G$2,"Y"))</f>
      </c>
      <c r="Z76" s="207"/>
      <c r="AA76" s="30"/>
      <c r="AB76" s="208"/>
      <c r="AC76" s="208"/>
      <c r="AD76" s="208"/>
      <c r="AE76" s="208"/>
      <c r="AF76" s="208"/>
      <c r="AG76" s="208"/>
      <c r="AH76" s="208"/>
      <c r="AI76" s="281"/>
      <c r="AJ76" s="83">
        <f t="shared" si="9"/>
        <v>0</v>
      </c>
      <c r="AK76" s="64">
        <f t="shared" si="2"/>
        <v>0</v>
      </c>
      <c r="AL76" s="64">
        <f t="shared" si="8"/>
        <v>0</v>
      </c>
    </row>
    <row r="77" spans="1:38" ht="24" customHeight="1">
      <c r="A77" s="24">
        <f>IF('様式 A-1'!$AL$1="","",'様式 A-1'!$AL$1)</f>
      </c>
      <c r="B77" s="62"/>
      <c r="C77" s="63">
        <f t="shared" si="6"/>
      </c>
      <c r="D77" s="63">
        <f t="shared" si="7"/>
      </c>
      <c r="E77" s="29">
        <f>'様式 A-1'!$D$7</f>
        <v>0</v>
      </c>
      <c r="F77" s="29" t="e">
        <f>'様式 WA-1（集計作業用）'!$D$6</f>
        <v>#N/A</v>
      </c>
      <c r="G77" s="29">
        <f>'様式 A-1'!$AG$7</f>
        <v>0</v>
      </c>
      <c r="H77" s="24"/>
      <c r="I77" s="62" t="s">
        <v>240</v>
      </c>
      <c r="J77" s="41"/>
      <c r="K77" s="42"/>
      <c r="L77" s="41"/>
      <c r="M77" s="42"/>
      <c r="N77" s="24" t="s">
        <v>36</v>
      </c>
      <c r="O77" s="293"/>
      <c r="P77" s="228"/>
      <c r="Q77" s="207"/>
      <c r="R77" s="207"/>
      <c r="S77" s="207"/>
      <c r="T77" s="30"/>
      <c r="U77" s="362">
        <f>'様式 A-1'!$W$7</f>
        <v>0</v>
      </c>
      <c r="V77" s="207"/>
      <c r="W77" s="207"/>
      <c r="X77" s="206"/>
      <c r="Y77" s="207">
        <f>IF(X77="","",DATEDIF(X77,'様式 A-1'!$G$2,"Y"))</f>
      </c>
      <c r="Z77" s="207"/>
      <c r="AA77" s="30"/>
      <c r="AB77" s="208"/>
      <c r="AC77" s="208"/>
      <c r="AD77" s="208"/>
      <c r="AE77" s="208"/>
      <c r="AF77" s="208"/>
      <c r="AG77" s="208"/>
      <c r="AH77" s="208"/>
      <c r="AI77" s="281"/>
      <c r="AJ77" s="83">
        <f t="shared" si="9"/>
        <v>0</v>
      </c>
      <c r="AK77" s="64">
        <f t="shared" si="2"/>
        <v>0</v>
      </c>
      <c r="AL77" s="64">
        <f t="shared" si="8"/>
        <v>0</v>
      </c>
    </row>
    <row r="78" spans="1:38" ht="24" customHeight="1">
      <c r="A78" s="24">
        <f>IF('様式 A-1'!$AL$1="","",'様式 A-1'!$AL$1)</f>
      </c>
      <c r="B78" s="62"/>
      <c r="C78" s="63">
        <f t="shared" si="6"/>
      </c>
      <c r="D78" s="63">
        <f t="shared" si="7"/>
      </c>
      <c r="E78" s="29">
        <f>'様式 A-1'!$D$7</f>
        <v>0</v>
      </c>
      <c r="F78" s="29" t="e">
        <f>'様式 WA-1（集計作業用）'!$D$6</f>
        <v>#N/A</v>
      </c>
      <c r="G78" s="29">
        <f>'様式 A-1'!$AG$7</f>
        <v>0</v>
      </c>
      <c r="H78" s="24"/>
      <c r="I78" s="62" t="s">
        <v>241</v>
      </c>
      <c r="J78" s="41"/>
      <c r="K78" s="42"/>
      <c r="L78" s="41"/>
      <c r="M78" s="42"/>
      <c r="N78" s="24" t="s">
        <v>36</v>
      </c>
      <c r="O78" s="293"/>
      <c r="P78" s="228"/>
      <c r="Q78" s="207"/>
      <c r="R78" s="207"/>
      <c r="S78" s="207"/>
      <c r="T78" s="30"/>
      <c r="U78" s="362">
        <f>'様式 A-1'!$W$7</f>
        <v>0</v>
      </c>
      <c r="V78" s="207"/>
      <c r="W78" s="207"/>
      <c r="X78" s="206"/>
      <c r="Y78" s="207">
        <f>IF(X78="","",DATEDIF(X78,'様式 A-1'!$G$2,"Y"))</f>
      </c>
      <c r="Z78" s="207"/>
      <c r="AA78" s="30"/>
      <c r="AB78" s="208"/>
      <c r="AC78" s="208"/>
      <c r="AD78" s="208"/>
      <c r="AE78" s="208"/>
      <c r="AF78" s="208"/>
      <c r="AG78" s="208"/>
      <c r="AH78" s="208"/>
      <c r="AI78" s="281"/>
      <c r="AJ78" s="83">
        <f t="shared" si="9"/>
        <v>0</v>
      </c>
      <c r="AK78" s="64">
        <f t="shared" si="2"/>
        <v>0</v>
      </c>
      <c r="AL78" s="64">
        <f t="shared" si="8"/>
        <v>0</v>
      </c>
    </row>
    <row r="79" spans="1:38" ht="24" customHeight="1">
      <c r="A79" s="24">
        <f>IF('様式 A-1'!$AL$1="","",'様式 A-1'!$AL$1)</f>
      </c>
      <c r="B79" s="62"/>
      <c r="C79" s="63">
        <f t="shared" si="6"/>
      </c>
      <c r="D79" s="63">
        <f t="shared" si="7"/>
      </c>
      <c r="E79" s="29">
        <f>'様式 A-1'!$D$7</f>
        <v>0</v>
      </c>
      <c r="F79" s="29" t="e">
        <f>'様式 WA-1（集計作業用）'!$D$6</f>
        <v>#N/A</v>
      </c>
      <c r="G79" s="29">
        <f>'様式 A-1'!$AG$7</f>
        <v>0</v>
      </c>
      <c r="H79" s="24"/>
      <c r="I79" s="62" t="s">
        <v>242</v>
      </c>
      <c r="J79" s="41"/>
      <c r="K79" s="42"/>
      <c r="L79" s="41"/>
      <c r="M79" s="42"/>
      <c r="N79" s="24" t="s">
        <v>36</v>
      </c>
      <c r="O79" s="293"/>
      <c r="P79" s="228"/>
      <c r="Q79" s="207"/>
      <c r="R79" s="207"/>
      <c r="S79" s="207"/>
      <c r="T79" s="30"/>
      <c r="U79" s="362">
        <f>'様式 A-1'!$W$7</f>
        <v>0</v>
      </c>
      <c r="V79" s="207"/>
      <c r="W79" s="207"/>
      <c r="X79" s="206"/>
      <c r="Y79" s="207">
        <f>IF(X79="","",DATEDIF(X79,'様式 A-1'!$G$2,"Y"))</f>
      </c>
      <c r="Z79" s="207"/>
      <c r="AA79" s="30"/>
      <c r="AB79" s="208"/>
      <c r="AC79" s="208"/>
      <c r="AD79" s="208"/>
      <c r="AE79" s="208"/>
      <c r="AF79" s="208"/>
      <c r="AG79" s="208"/>
      <c r="AH79" s="208"/>
      <c r="AI79" s="281"/>
      <c r="AJ79" s="83">
        <f t="shared" si="9"/>
        <v>0</v>
      </c>
      <c r="AK79" s="64">
        <f t="shared" si="2"/>
        <v>0</v>
      </c>
      <c r="AL79" s="64">
        <f t="shared" si="8"/>
        <v>0</v>
      </c>
    </row>
    <row r="80" spans="1:38" ht="24" customHeight="1">
      <c r="A80" s="24">
        <f>IF('様式 A-1'!$AL$1="","",'様式 A-1'!$AL$1)</f>
      </c>
      <c r="B80" s="62"/>
      <c r="C80" s="63">
        <f t="shared" si="6"/>
      </c>
      <c r="D80" s="63">
        <f t="shared" si="7"/>
      </c>
      <c r="E80" s="29">
        <f>'様式 A-1'!$D$7</f>
        <v>0</v>
      </c>
      <c r="F80" s="29" t="e">
        <f>'様式 WA-1（集計作業用）'!$D$6</f>
        <v>#N/A</v>
      </c>
      <c r="G80" s="29">
        <f>'様式 A-1'!$AG$7</f>
        <v>0</v>
      </c>
      <c r="H80" s="24"/>
      <c r="I80" s="62" t="s">
        <v>243</v>
      </c>
      <c r="J80" s="41"/>
      <c r="K80" s="42"/>
      <c r="L80" s="41"/>
      <c r="M80" s="42"/>
      <c r="N80" s="24" t="s">
        <v>36</v>
      </c>
      <c r="O80" s="293"/>
      <c r="P80" s="228"/>
      <c r="Q80" s="207"/>
      <c r="R80" s="207"/>
      <c r="S80" s="207"/>
      <c r="T80" s="30"/>
      <c r="U80" s="362">
        <f>'様式 A-1'!$W$7</f>
        <v>0</v>
      </c>
      <c r="V80" s="207"/>
      <c r="W80" s="207"/>
      <c r="X80" s="206"/>
      <c r="Y80" s="207">
        <f>IF(X80="","",DATEDIF(X80,'様式 A-1'!$G$2,"Y"))</f>
      </c>
      <c r="Z80" s="207"/>
      <c r="AA80" s="30"/>
      <c r="AB80" s="208"/>
      <c r="AC80" s="208"/>
      <c r="AD80" s="208"/>
      <c r="AE80" s="208"/>
      <c r="AF80" s="208"/>
      <c r="AG80" s="208"/>
      <c r="AH80" s="208"/>
      <c r="AI80" s="281"/>
      <c r="AJ80" s="83">
        <f t="shared" si="9"/>
        <v>0</v>
      </c>
      <c r="AK80" s="64">
        <f t="shared" si="2"/>
        <v>0</v>
      </c>
      <c r="AL80" s="64">
        <f t="shared" si="8"/>
        <v>0</v>
      </c>
    </row>
    <row r="81" spans="1:38" ht="24" customHeight="1">
      <c r="A81" s="24">
        <f>IF('様式 A-1'!$AL$1="","",'様式 A-1'!$AL$1)</f>
      </c>
      <c r="B81" s="62"/>
      <c r="C81" s="63">
        <f t="shared" si="6"/>
      </c>
      <c r="D81" s="63">
        <f t="shared" si="7"/>
      </c>
      <c r="E81" s="29">
        <f>'様式 A-1'!$D$7</f>
        <v>0</v>
      </c>
      <c r="F81" s="29" t="e">
        <f>'様式 WA-1（集計作業用）'!$D$6</f>
        <v>#N/A</v>
      </c>
      <c r="G81" s="29">
        <f>'様式 A-1'!$AG$7</f>
        <v>0</v>
      </c>
      <c r="H81" s="24"/>
      <c r="I81" s="62" t="s">
        <v>244</v>
      </c>
      <c r="J81" s="41"/>
      <c r="K81" s="42"/>
      <c r="L81" s="41"/>
      <c r="M81" s="42"/>
      <c r="N81" s="24" t="s">
        <v>36</v>
      </c>
      <c r="O81" s="293"/>
      <c r="P81" s="228"/>
      <c r="Q81" s="207"/>
      <c r="R81" s="207"/>
      <c r="S81" s="207"/>
      <c r="T81" s="30"/>
      <c r="U81" s="362">
        <f>'様式 A-1'!$W$7</f>
        <v>0</v>
      </c>
      <c r="V81" s="207"/>
      <c r="W81" s="207"/>
      <c r="X81" s="206"/>
      <c r="Y81" s="207">
        <f>IF(X81="","",DATEDIF(X81,'様式 A-1'!$G$2,"Y"))</f>
      </c>
      <c r="Z81" s="207"/>
      <c r="AA81" s="30"/>
      <c r="AB81" s="208"/>
      <c r="AC81" s="208"/>
      <c r="AD81" s="208"/>
      <c r="AE81" s="208"/>
      <c r="AF81" s="208"/>
      <c r="AG81" s="208"/>
      <c r="AH81" s="208"/>
      <c r="AI81" s="281"/>
      <c r="AJ81" s="83">
        <f t="shared" si="9"/>
        <v>0</v>
      </c>
      <c r="AK81" s="64">
        <f t="shared" si="2"/>
        <v>0</v>
      </c>
      <c r="AL81" s="64">
        <f t="shared" si="8"/>
        <v>0</v>
      </c>
    </row>
    <row r="82" spans="1:38" ht="24" customHeight="1">
      <c r="A82" s="24">
        <f>IF('様式 A-1'!$AL$1="","",'様式 A-1'!$AL$1)</f>
      </c>
      <c r="B82" s="62"/>
      <c r="C82" s="63">
        <f t="shared" si="6"/>
      </c>
      <c r="D82" s="63">
        <f t="shared" si="7"/>
      </c>
      <c r="E82" s="29">
        <f>'様式 A-1'!$D$7</f>
        <v>0</v>
      </c>
      <c r="F82" s="29" t="e">
        <f>'様式 WA-1（集計作業用）'!$D$6</f>
        <v>#N/A</v>
      </c>
      <c r="G82" s="29">
        <f>'様式 A-1'!$AG$7</f>
        <v>0</v>
      </c>
      <c r="H82" s="24"/>
      <c r="I82" s="62" t="s">
        <v>245</v>
      </c>
      <c r="J82" s="41"/>
      <c r="K82" s="42"/>
      <c r="L82" s="41"/>
      <c r="M82" s="42"/>
      <c r="N82" s="24" t="s">
        <v>36</v>
      </c>
      <c r="O82" s="293"/>
      <c r="P82" s="228"/>
      <c r="Q82" s="207"/>
      <c r="R82" s="207"/>
      <c r="S82" s="207"/>
      <c r="T82" s="30"/>
      <c r="U82" s="362">
        <f>'様式 A-1'!$W$7</f>
        <v>0</v>
      </c>
      <c r="V82" s="207"/>
      <c r="W82" s="207"/>
      <c r="X82" s="206"/>
      <c r="Y82" s="207">
        <f>IF(X82="","",DATEDIF(X82,'様式 A-1'!$G$2,"Y"))</f>
      </c>
      <c r="Z82" s="207"/>
      <c r="AA82" s="30"/>
      <c r="AB82" s="208"/>
      <c r="AC82" s="208"/>
      <c r="AD82" s="208"/>
      <c r="AE82" s="208"/>
      <c r="AF82" s="208"/>
      <c r="AG82" s="208"/>
      <c r="AH82" s="208"/>
      <c r="AI82" s="281"/>
      <c r="AJ82" s="83">
        <f t="shared" si="9"/>
        <v>0</v>
      </c>
      <c r="AK82" s="64">
        <f t="shared" si="2"/>
        <v>0</v>
      </c>
      <c r="AL82" s="64">
        <f t="shared" si="8"/>
        <v>0</v>
      </c>
    </row>
    <row r="83" spans="1:38" ht="24" customHeight="1">
      <c r="A83" s="24">
        <f>IF('様式 A-1'!$AL$1="","",'様式 A-1'!$AL$1)</f>
      </c>
      <c r="B83" s="62"/>
      <c r="C83" s="63">
        <f t="shared" si="6"/>
      </c>
      <c r="D83" s="63">
        <f t="shared" si="7"/>
      </c>
      <c r="E83" s="29">
        <f>'様式 A-1'!$D$7</f>
        <v>0</v>
      </c>
      <c r="F83" s="29" t="e">
        <f>'様式 WA-1（集計作業用）'!$D$6</f>
        <v>#N/A</v>
      </c>
      <c r="G83" s="29">
        <f>'様式 A-1'!$AG$7</f>
        <v>0</v>
      </c>
      <c r="H83" s="24"/>
      <c r="I83" s="62" t="s">
        <v>246</v>
      </c>
      <c r="J83" s="41"/>
      <c r="K83" s="42"/>
      <c r="L83" s="41"/>
      <c r="M83" s="42"/>
      <c r="N83" s="24" t="s">
        <v>36</v>
      </c>
      <c r="O83" s="293"/>
      <c r="P83" s="228"/>
      <c r="Q83" s="207"/>
      <c r="R83" s="207"/>
      <c r="S83" s="207"/>
      <c r="T83" s="30"/>
      <c r="U83" s="362">
        <f>'様式 A-1'!$W$7</f>
        <v>0</v>
      </c>
      <c r="V83" s="207"/>
      <c r="W83" s="207"/>
      <c r="X83" s="206"/>
      <c r="Y83" s="207">
        <f>IF(X83="","",DATEDIF(X83,'様式 A-1'!$G$2,"Y"))</f>
      </c>
      <c r="Z83" s="207"/>
      <c r="AA83" s="30"/>
      <c r="AB83" s="208"/>
      <c r="AC83" s="208"/>
      <c r="AD83" s="208"/>
      <c r="AE83" s="208"/>
      <c r="AF83" s="208"/>
      <c r="AG83" s="208"/>
      <c r="AH83" s="208"/>
      <c r="AI83" s="281"/>
      <c r="AJ83" s="83">
        <f t="shared" si="9"/>
        <v>0</v>
      </c>
      <c r="AK83" s="64">
        <f t="shared" si="2"/>
        <v>0</v>
      </c>
      <c r="AL83" s="64">
        <f t="shared" si="8"/>
        <v>0</v>
      </c>
    </row>
    <row r="84" spans="1:38" ht="24" customHeight="1">
      <c r="A84" s="24">
        <f>IF('様式 A-1'!$AL$1="","",'様式 A-1'!$AL$1)</f>
      </c>
      <c r="B84" s="62"/>
      <c r="C84" s="63">
        <f t="shared" si="6"/>
      </c>
      <c r="D84" s="63">
        <f t="shared" si="7"/>
      </c>
      <c r="E84" s="29">
        <f>'様式 A-1'!$D$7</f>
        <v>0</v>
      </c>
      <c r="F84" s="29" t="e">
        <f>'様式 WA-1（集計作業用）'!$D$6</f>
        <v>#N/A</v>
      </c>
      <c r="G84" s="29">
        <f>'様式 A-1'!$AG$7</f>
        <v>0</v>
      </c>
      <c r="H84" s="24"/>
      <c r="I84" s="62" t="s">
        <v>247</v>
      </c>
      <c r="J84" s="41"/>
      <c r="K84" s="42"/>
      <c r="L84" s="41"/>
      <c r="M84" s="42"/>
      <c r="N84" s="24" t="s">
        <v>36</v>
      </c>
      <c r="O84" s="293"/>
      <c r="P84" s="228"/>
      <c r="Q84" s="207"/>
      <c r="R84" s="207"/>
      <c r="S84" s="207"/>
      <c r="T84" s="30"/>
      <c r="U84" s="362">
        <f>'様式 A-1'!$W$7</f>
        <v>0</v>
      </c>
      <c r="V84" s="207"/>
      <c r="W84" s="207"/>
      <c r="X84" s="206"/>
      <c r="Y84" s="207">
        <f>IF(X84="","",DATEDIF(X84,'様式 A-1'!$G$2,"Y"))</f>
      </c>
      <c r="Z84" s="207"/>
      <c r="AA84" s="30"/>
      <c r="AB84" s="208"/>
      <c r="AC84" s="208"/>
      <c r="AD84" s="208"/>
      <c r="AE84" s="208"/>
      <c r="AF84" s="208"/>
      <c r="AG84" s="208"/>
      <c r="AH84" s="208"/>
      <c r="AI84" s="281"/>
      <c r="AJ84" s="83">
        <f t="shared" si="9"/>
        <v>0</v>
      </c>
      <c r="AK84" s="64">
        <f t="shared" si="2"/>
        <v>0</v>
      </c>
      <c r="AL84" s="64">
        <f t="shared" si="8"/>
        <v>0</v>
      </c>
    </row>
    <row r="85" spans="1:38" ht="24" customHeight="1">
      <c r="A85" s="24">
        <f>IF('様式 A-1'!$AL$1="","",'様式 A-1'!$AL$1)</f>
      </c>
      <c r="B85" s="62"/>
      <c r="C85" s="63">
        <f t="shared" si="6"/>
      </c>
      <c r="D85" s="63">
        <f t="shared" si="7"/>
      </c>
      <c r="E85" s="29">
        <f>'様式 A-1'!$D$7</f>
        <v>0</v>
      </c>
      <c r="F85" s="29" t="e">
        <f>'様式 WA-1（集計作業用）'!$D$6</f>
        <v>#N/A</v>
      </c>
      <c r="G85" s="29">
        <f>'様式 A-1'!$AG$7</f>
        <v>0</v>
      </c>
      <c r="H85" s="24"/>
      <c r="I85" s="62" t="s">
        <v>248</v>
      </c>
      <c r="J85" s="41"/>
      <c r="K85" s="42"/>
      <c r="L85" s="41"/>
      <c r="M85" s="42"/>
      <c r="N85" s="24" t="s">
        <v>36</v>
      </c>
      <c r="O85" s="293"/>
      <c r="P85" s="228"/>
      <c r="Q85" s="207"/>
      <c r="R85" s="207"/>
      <c r="S85" s="207"/>
      <c r="T85" s="30"/>
      <c r="U85" s="362">
        <f>'様式 A-1'!$W$7</f>
        <v>0</v>
      </c>
      <c r="V85" s="207"/>
      <c r="W85" s="207"/>
      <c r="X85" s="206"/>
      <c r="Y85" s="207">
        <f>IF(X85="","",DATEDIF(X85,'様式 A-1'!$G$2,"Y"))</f>
      </c>
      <c r="Z85" s="207"/>
      <c r="AA85" s="30"/>
      <c r="AB85" s="208"/>
      <c r="AC85" s="208"/>
      <c r="AD85" s="208"/>
      <c r="AE85" s="208"/>
      <c r="AF85" s="208"/>
      <c r="AG85" s="208"/>
      <c r="AH85" s="208"/>
      <c r="AI85" s="281"/>
      <c r="AJ85" s="83">
        <f t="shared" si="9"/>
        <v>0</v>
      </c>
      <c r="AK85" s="64">
        <f t="shared" si="2"/>
        <v>0</v>
      </c>
      <c r="AL85" s="64">
        <f t="shared" si="8"/>
        <v>0</v>
      </c>
    </row>
    <row r="86" spans="1:38" ht="24" customHeight="1">
      <c r="A86" s="24">
        <f>IF('様式 A-1'!$AL$1="","",'様式 A-1'!$AL$1)</f>
      </c>
      <c r="B86" s="62"/>
      <c r="C86" s="63">
        <f t="shared" si="6"/>
      </c>
      <c r="D86" s="63">
        <f t="shared" si="7"/>
      </c>
      <c r="E86" s="29">
        <f>'様式 A-1'!$D$7</f>
        <v>0</v>
      </c>
      <c r="F86" s="29" t="e">
        <f>'様式 WA-1（集計作業用）'!$D$6</f>
        <v>#N/A</v>
      </c>
      <c r="G86" s="29">
        <f>'様式 A-1'!$AG$7</f>
        <v>0</v>
      </c>
      <c r="H86" s="24"/>
      <c r="I86" s="62" t="s">
        <v>249</v>
      </c>
      <c r="J86" s="41"/>
      <c r="K86" s="42"/>
      <c r="L86" s="41"/>
      <c r="M86" s="42"/>
      <c r="N86" s="24" t="s">
        <v>36</v>
      </c>
      <c r="O86" s="293"/>
      <c r="P86" s="228"/>
      <c r="Q86" s="207"/>
      <c r="R86" s="207"/>
      <c r="S86" s="207"/>
      <c r="T86" s="30"/>
      <c r="U86" s="362">
        <f>'様式 A-1'!$W$7</f>
        <v>0</v>
      </c>
      <c r="V86" s="207"/>
      <c r="W86" s="207"/>
      <c r="X86" s="206"/>
      <c r="Y86" s="207">
        <f>IF(X86="","",DATEDIF(X86,'様式 A-1'!$G$2,"Y"))</f>
      </c>
      <c r="Z86" s="207"/>
      <c r="AA86" s="30"/>
      <c r="AB86" s="208"/>
      <c r="AC86" s="208"/>
      <c r="AD86" s="208"/>
      <c r="AE86" s="208"/>
      <c r="AF86" s="208"/>
      <c r="AG86" s="208"/>
      <c r="AH86" s="208"/>
      <c r="AI86" s="281"/>
      <c r="AJ86" s="83">
        <f t="shared" si="9"/>
        <v>0</v>
      </c>
      <c r="AK86" s="64">
        <f t="shared" si="2"/>
        <v>0</v>
      </c>
      <c r="AL86" s="64">
        <f t="shared" si="8"/>
        <v>0</v>
      </c>
    </row>
    <row r="87" spans="1:38" ht="24" customHeight="1">
      <c r="A87" s="24">
        <f>IF('様式 A-1'!$AL$1="","",'様式 A-1'!$AL$1)</f>
      </c>
      <c r="B87" s="62"/>
      <c r="C87" s="63">
        <f t="shared" si="6"/>
      </c>
      <c r="D87" s="63">
        <f t="shared" si="7"/>
      </c>
      <c r="E87" s="29">
        <f>'様式 A-1'!$D$7</f>
        <v>0</v>
      </c>
      <c r="F87" s="29" t="e">
        <f>'様式 WA-1（集計作業用）'!$D$6</f>
        <v>#N/A</v>
      </c>
      <c r="G87" s="29">
        <f>'様式 A-1'!$AG$7</f>
        <v>0</v>
      </c>
      <c r="H87" s="24"/>
      <c r="I87" s="62" t="s">
        <v>250</v>
      </c>
      <c r="J87" s="41"/>
      <c r="K87" s="42"/>
      <c r="L87" s="41"/>
      <c r="M87" s="42"/>
      <c r="N87" s="24" t="s">
        <v>36</v>
      </c>
      <c r="O87" s="293"/>
      <c r="P87" s="228"/>
      <c r="Q87" s="207"/>
      <c r="R87" s="207"/>
      <c r="S87" s="207"/>
      <c r="T87" s="30"/>
      <c r="U87" s="362">
        <f>'様式 A-1'!$W$7</f>
        <v>0</v>
      </c>
      <c r="V87" s="207"/>
      <c r="W87" s="207"/>
      <c r="X87" s="206"/>
      <c r="Y87" s="207">
        <f>IF(X87="","",DATEDIF(X87,'様式 A-1'!$G$2,"Y"))</f>
      </c>
      <c r="Z87" s="207"/>
      <c r="AA87" s="30"/>
      <c r="AB87" s="208"/>
      <c r="AC87" s="208"/>
      <c r="AD87" s="208"/>
      <c r="AE87" s="208"/>
      <c r="AF87" s="208"/>
      <c r="AG87" s="208"/>
      <c r="AH87" s="208"/>
      <c r="AI87" s="281"/>
      <c r="AJ87" s="83">
        <f t="shared" si="9"/>
        <v>0</v>
      </c>
      <c r="AK87" s="64">
        <f t="shared" si="2"/>
        <v>0</v>
      </c>
      <c r="AL87" s="64">
        <f t="shared" si="8"/>
        <v>0</v>
      </c>
    </row>
    <row r="88" spans="1:38" ht="24" customHeight="1">
      <c r="A88" s="24">
        <f>IF('様式 A-1'!$AL$1="","",'様式 A-1'!$AL$1)</f>
      </c>
      <c r="B88" s="62"/>
      <c r="C88" s="63">
        <f t="shared" si="6"/>
      </c>
      <c r="D88" s="63">
        <f t="shared" si="7"/>
      </c>
      <c r="E88" s="29">
        <f>'様式 A-1'!$D$7</f>
        <v>0</v>
      </c>
      <c r="F88" s="29" t="e">
        <f>'様式 WA-1（集計作業用）'!$D$6</f>
        <v>#N/A</v>
      </c>
      <c r="G88" s="29">
        <f>'様式 A-1'!$AG$7</f>
        <v>0</v>
      </c>
      <c r="H88" s="24"/>
      <c r="I88" s="62" t="s">
        <v>251</v>
      </c>
      <c r="J88" s="41"/>
      <c r="K88" s="42"/>
      <c r="L88" s="41"/>
      <c r="M88" s="42"/>
      <c r="N88" s="24" t="s">
        <v>36</v>
      </c>
      <c r="O88" s="293"/>
      <c r="P88" s="228"/>
      <c r="Q88" s="207"/>
      <c r="R88" s="207"/>
      <c r="S88" s="207"/>
      <c r="T88" s="30"/>
      <c r="U88" s="362">
        <f>'様式 A-1'!$W$7</f>
        <v>0</v>
      </c>
      <c r="V88" s="207"/>
      <c r="W88" s="207"/>
      <c r="X88" s="206"/>
      <c r="Y88" s="207">
        <f>IF(X88="","",DATEDIF(X88,'様式 A-1'!$G$2,"Y"))</f>
      </c>
      <c r="Z88" s="207"/>
      <c r="AA88" s="30"/>
      <c r="AB88" s="208"/>
      <c r="AC88" s="208"/>
      <c r="AD88" s="208"/>
      <c r="AE88" s="208"/>
      <c r="AF88" s="208"/>
      <c r="AG88" s="208"/>
      <c r="AH88" s="208"/>
      <c r="AI88" s="281"/>
      <c r="AJ88" s="83">
        <f t="shared" si="9"/>
        <v>0</v>
      </c>
      <c r="AK88" s="64">
        <f t="shared" si="2"/>
        <v>0</v>
      </c>
      <c r="AL88" s="64">
        <f t="shared" si="8"/>
        <v>0</v>
      </c>
    </row>
    <row r="89" spans="1:38" ht="24" customHeight="1">
      <c r="A89" s="24">
        <f>IF('様式 A-1'!$AL$1="","",'様式 A-1'!$AL$1)</f>
      </c>
      <c r="B89" s="62"/>
      <c r="C89" s="63">
        <f t="shared" si="6"/>
      </c>
      <c r="D89" s="63">
        <f t="shared" si="7"/>
      </c>
      <c r="E89" s="29">
        <f>'様式 A-1'!$D$7</f>
        <v>0</v>
      </c>
      <c r="F89" s="29" t="e">
        <f>'様式 WA-1（集計作業用）'!$D$6</f>
        <v>#N/A</v>
      </c>
      <c r="G89" s="29">
        <f>'様式 A-1'!$AG$7</f>
        <v>0</v>
      </c>
      <c r="H89" s="24"/>
      <c r="I89" s="62" t="s">
        <v>252</v>
      </c>
      <c r="J89" s="41"/>
      <c r="K89" s="42"/>
      <c r="L89" s="41"/>
      <c r="M89" s="42"/>
      <c r="N89" s="24" t="s">
        <v>36</v>
      </c>
      <c r="O89" s="293"/>
      <c r="P89" s="228"/>
      <c r="Q89" s="207"/>
      <c r="R89" s="207"/>
      <c r="S89" s="207"/>
      <c r="T89" s="30"/>
      <c r="U89" s="362">
        <f>'様式 A-1'!$W$7</f>
        <v>0</v>
      </c>
      <c r="V89" s="207"/>
      <c r="W89" s="207"/>
      <c r="X89" s="206"/>
      <c r="Y89" s="207">
        <f>IF(X89="","",DATEDIF(X89,'様式 A-1'!$G$2,"Y"))</f>
      </c>
      <c r="Z89" s="207"/>
      <c r="AA89" s="30"/>
      <c r="AB89" s="208"/>
      <c r="AC89" s="208"/>
      <c r="AD89" s="208"/>
      <c r="AE89" s="208"/>
      <c r="AF89" s="208"/>
      <c r="AG89" s="208"/>
      <c r="AH89" s="208"/>
      <c r="AI89" s="281"/>
      <c r="AJ89" s="83">
        <f t="shared" si="9"/>
        <v>0</v>
      </c>
      <c r="AK89" s="64">
        <f t="shared" si="2"/>
        <v>0</v>
      </c>
      <c r="AL89" s="64">
        <f t="shared" si="8"/>
        <v>0</v>
      </c>
    </row>
    <row r="90" spans="1:38" ht="24" customHeight="1">
      <c r="A90" s="24">
        <f>IF('様式 A-1'!$AL$1="","",'様式 A-1'!$AL$1)</f>
      </c>
      <c r="B90" s="62"/>
      <c r="C90" s="63">
        <f t="shared" si="6"/>
      </c>
      <c r="D90" s="63">
        <f t="shared" si="7"/>
      </c>
      <c r="E90" s="29">
        <f>'様式 A-1'!$D$7</f>
        <v>0</v>
      </c>
      <c r="F90" s="29" t="e">
        <f>'様式 WA-1（集計作業用）'!$D$6</f>
        <v>#N/A</v>
      </c>
      <c r="G90" s="29">
        <f>'様式 A-1'!$AG$7</f>
        <v>0</v>
      </c>
      <c r="H90" s="24"/>
      <c r="I90" s="62" t="s">
        <v>253</v>
      </c>
      <c r="J90" s="41"/>
      <c r="K90" s="42"/>
      <c r="L90" s="41"/>
      <c r="M90" s="42"/>
      <c r="N90" s="24" t="s">
        <v>36</v>
      </c>
      <c r="O90" s="293"/>
      <c r="P90" s="228"/>
      <c r="Q90" s="207"/>
      <c r="R90" s="207"/>
      <c r="S90" s="207"/>
      <c r="T90" s="30"/>
      <c r="U90" s="362">
        <f>'様式 A-1'!$W$7</f>
        <v>0</v>
      </c>
      <c r="V90" s="207"/>
      <c r="W90" s="207"/>
      <c r="X90" s="206"/>
      <c r="Y90" s="207">
        <f>IF(X90="","",DATEDIF(X90,'様式 A-1'!$G$2,"Y"))</f>
      </c>
      <c r="Z90" s="207"/>
      <c r="AA90" s="30"/>
      <c r="AB90" s="208"/>
      <c r="AC90" s="208"/>
      <c r="AD90" s="208"/>
      <c r="AE90" s="208"/>
      <c r="AF90" s="208"/>
      <c r="AG90" s="208"/>
      <c r="AH90" s="208"/>
      <c r="AI90" s="281"/>
      <c r="AJ90" s="83">
        <f t="shared" si="9"/>
        <v>0</v>
      </c>
      <c r="AK90" s="64">
        <f t="shared" si="2"/>
        <v>0</v>
      </c>
      <c r="AL90" s="64">
        <f t="shared" si="8"/>
        <v>0</v>
      </c>
    </row>
    <row r="91" spans="1:38" ht="24" customHeight="1">
      <c r="A91" s="24">
        <f>IF('様式 A-1'!$AL$1="","",'様式 A-1'!$AL$1)</f>
      </c>
      <c r="B91" s="62"/>
      <c r="C91" s="63">
        <f t="shared" si="6"/>
      </c>
      <c r="D91" s="63">
        <f t="shared" si="7"/>
      </c>
      <c r="E91" s="29">
        <f>'様式 A-1'!$D$7</f>
        <v>0</v>
      </c>
      <c r="F91" s="29" t="e">
        <f>'様式 WA-1（集計作業用）'!$D$6</f>
        <v>#N/A</v>
      </c>
      <c r="G91" s="29">
        <f>'様式 A-1'!$AG$7</f>
        <v>0</v>
      </c>
      <c r="H91" s="24"/>
      <c r="I91" s="62" t="s">
        <v>254</v>
      </c>
      <c r="J91" s="41"/>
      <c r="K91" s="42"/>
      <c r="L91" s="41"/>
      <c r="M91" s="42"/>
      <c r="N91" s="24" t="s">
        <v>36</v>
      </c>
      <c r="O91" s="293"/>
      <c r="P91" s="228"/>
      <c r="Q91" s="207"/>
      <c r="R91" s="207"/>
      <c r="S91" s="207"/>
      <c r="T91" s="30"/>
      <c r="U91" s="362">
        <f>'様式 A-1'!$W$7</f>
        <v>0</v>
      </c>
      <c r="V91" s="207"/>
      <c r="W91" s="207"/>
      <c r="X91" s="206"/>
      <c r="Y91" s="207">
        <f>IF(X91="","",DATEDIF(X91,'様式 A-1'!$G$2,"Y"))</f>
      </c>
      <c r="Z91" s="207"/>
      <c r="AA91" s="30"/>
      <c r="AB91" s="208"/>
      <c r="AC91" s="208"/>
      <c r="AD91" s="208"/>
      <c r="AE91" s="208"/>
      <c r="AF91" s="208"/>
      <c r="AG91" s="208"/>
      <c r="AH91" s="208"/>
      <c r="AI91" s="281"/>
      <c r="AJ91" s="83">
        <f t="shared" si="9"/>
        <v>0</v>
      </c>
      <c r="AK91" s="64">
        <f t="shared" si="2"/>
        <v>0</v>
      </c>
      <c r="AL91" s="64">
        <f t="shared" si="8"/>
        <v>0</v>
      </c>
    </row>
    <row r="92" spans="1:38" ht="24" customHeight="1">
      <c r="A92" s="24">
        <f>IF('様式 A-1'!$AL$1="","",'様式 A-1'!$AL$1)</f>
      </c>
      <c r="B92" s="62"/>
      <c r="C92" s="63">
        <f t="shared" si="4"/>
      </c>
      <c r="D92" s="63">
        <f t="shared" si="1"/>
      </c>
      <c r="E92" s="29">
        <f>'様式 A-1'!$D$7</f>
        <v>0</v>
      </c>
      <c r="F92" s="29" t="e">
        <f>'様式 WA-1（集計作業用）'!$D$6</f>
        <v>#N/A</v>
      </c>
      <c r="G92" s="29">
        <f>'様式 A-1'!$AG$7</f>
        <v>0</v>
      </c>
      <c r="H92" s="24"/>
      <c r="I92" s="62" t="s">
        <v>585</v>
      </c>
      <c r="J92" s="41"/>
      <c r="K92" s="42"/>
      <c r="L92" s="41"/>
      <c r="M92" s="42"/>
      <c r="N92" s="24" t="s">
        <v>36</v>
      </c>
      <c r="O92" s="293"/>
      <c r="P92" s="228"/>
      <c r="Q92" s="207"/>
      <c r="R92" s="207"/>
      <c r="S92" s="207"/>
      <c r="T92" s="30"/>
      <c r="U92" s="362">
        <f>'様式 A-1'!$W$7</f>
        <v>0</v>
      </c>
      <c r="V92" s="207"/>
      <c r="W92" s="207"/>
      <c r="X92" s="206"/>
      <c r="Y92" s="207">
        <f>IF(X92="","",DATEDIF(X92,'様式 A-1'!$G$2,"Y"))</f>
      </c>
      <c r="Z92" s="207"/>
      <c r="AA92" s="30"/>
      <c r="AB92" s="208"/>
      <c r="AC92" s="208"/>
      <c r="AD92" s="208"/>
      <c r="AE92" s="208"/>
      <c r="AF92" s="208"/>
      <c r="AG92" s="208"/>
      <c r="AH92" s="208"/>
      <c r="AI92" s="281"/>
      <c r="AJ92" s="83">
        <f t="shared" si="9"/>
        <v>0</v>
      </c>
      <c r="AK92" s="64">
        <f t="shared" si="2"/>
        <v>0</v>
      </c>
      <c r="AL92" s="64">
        <f t="shared" si="3"/>
        <v>0</v>
      </c>
    </row>
    <row r="93" spans="1:38" ht="24" customHeight="1">
      <c r="A93" s="24">
        <f>IF('様式 A-1'!$AL$1="","",'様式 A-1'!$AL$1)</f>
      </c>
      <c r="B93" s="62"/>
      <c r="C93" s="63">
        <f t="shared" si="4"/>
      </c>
      <c r="D93" s="63">
        <f t="shared" si="1"/>
      </c>
      <c r="E93" s="29">
        <f>'様式 A-1'!$D$7</f>
        <v>0</v>
      </c>
      <c r="F93" s="29" t="e">
        <f>'様式 WA-1（集計作業用）'!$D$6</f>
        <v>#N/A</v>
      </c>
      <c r="G93" s="29">
        <f>'様式 A-1'!$AG$7</f>
        <v>0</v>
      </c>
      <c r="H93" s="24"/>
      <c r="I93" s="62" t="s">
        <v>586</v>
      </c>
      <c r="J93" s="41"/>
      <c r="K93" s="42"/>
      <c r="L93" s="41"/>
      <c r="M93" s="42"/>
      <c r="N93" s="24" t="s">
        <v>36</v>
      </c>
      <c r="O93" s="293"/>
      <c r="P93" s="228"/>
      <c r="Q93" s="207"/>
      <c r="R93" s="207"/>
      <c r="S93" s="207"/>
      <c r="T93" s="30"/>
      <c r="U93" s="362">
        <f>'様式 A-1'!$W$7</f>
        <v>0</v>
      </c>
      <c r="V93" s="207"/>
      <c r="W93" s="207"/>
      <c r="X93" s="206"/>
      <c r="Y93" s="207">
        <f>IF(X93="","",DATEDIF(X93,'様式 A-1'!$G$2,"Y"))</f>
      </c>
      <c r="Z93" s="207"/>
      <c r="AA93" s="30"/>
      <c r="AB93" s="208"/>
      <c r="AC93" s="208"/>
      <c r="AD93" s="208"/>
      <c r="AE93" s="208"/>
      <c r="AF93" s="208"/>
      <c r="AG93" s="208"/>
      <c r="AH93" s="208"/>
      <c r="AI93" s="281"/>
      <c r="AJ93" s="83">
        <f t="shared" si="9"/>
        <v>0</v>
      </c>
      <c r="AK93" s="64">
        <f t="shared" si="2"/>
        <v>0</v>
      </c>
      <c r="AL93" s="64">
        <f t="shared" si="3"/>
        <v>0</v>
      </c>
    </row>
    <row r="94" spans="1:38" ht="24" customHeight="1">
      <c r="A94" s="24">
        <f>IF('様式 A-1'!$AL$1="","",'様式 A-1'!$AL$1)</f>
      </c>
      <c r="B94" s="62"/>
      <c r="C94" s="63">
        <f t="shared" si="4"/>
      </c>
      <c r="D94" s="63">
        <f t="shared" si="1"/>
      </c>
      <c r="E94" s="29">
        <f>'様式 A-1'!$D$7</f>
        <v>0</v>
      </c>
      <c r="F94" s="29" t="e">
        <f>'様式 WA-1（集計作業用）'!$D$6</f>
        <v>#N/A</v>
      </c>
      <c r="G94" s="29">
        <f>'様式 A-1'!$AG$7</f>
        <v>0</v>
      </c>
      <c r="H94" s="24"/>
      <c r="I94" s="62" t="s">
        <v>587</v>
      </c>
      <c r="J94" s="41"/>
      <c r="K94" s="42"/>
      <c r="L94" s="41"/>
      <c r="M94" s="42"/>
      <c r="N94" s="24" t="s">
        <v>36</v>
      </c>
      <c r="O94" s="293"/>
      <c r="P94" s="228"/>
      <c r="Q94" s="207"/>
      <c r="R94" s="207"/>
      <c r="S94" s="207"/>
      <c r="T94" s="30"/>
      <c r="U94" s="362">
        <f>'様式 A-1'!$W$7</f>
        <v>0</v>
      </c>
      <c r="V94" s="207"/>
      <c r="W94" s="207"/>
      <c r="X94" s="206"/>
      <c r="Y94" s="207">
        <f>IF(X94="","",DATEDIF(X94,'様式 A-1'!$G$2,"Y"))</f>
      </c>
      <c r="Z94" s="207"/>
      <c r="AA94" s="30"/>
      <c r="AB94" s="208"/>
      <c r="AC94" s="208"/>
      <c r="AD94" s="208"/>
      <c r="AE94" s="208"/>
      <c r="AF94" s="208"/>
      <c r="AG94" s="208"/>
      <c r="AH94" s="208"/>
      <c r="AI94" s="281"/>
      <c r="AJ94" s="83">
        <f t="shared" si="9"/>
        <v>0</v>
      </c>
      <c r="AK94" s="64">
        <f t="shared" si="2"/>
        <v>0</v>
      </c>
      <c r="AL94" s="64">
        <f t="shared" si="3"/>
        <v>0</v>
      </c>
    </row>
    <row r="95" spans="1:38" ht="24" customHeight="1">
      <c r="A95" s="24">
        <f>IF('様式 A-1'!$AL$1="","",'様式 A-1'!$AL$1)</f>
      </c>
      <c r="B95" s="62"/>
      <c r="C95" s="63">
        <f t="shared" si="4"/>
      </c>
      <c r="D95" s="63">
        <f t="shared" si="1"/>
      </c>
      <c r="E95" s="29">
        <f>'様式 A-1'!$D$7</f>
        <v>0</v>
      </c>
      <c r="F95" s="29" t="e">
        <f>'様式 WA-1（集計作業用）'!$D$6</f>
        <v>#N/A</v>
      </c>
      <c r="G95" s="29">
        <f>'様式 A-1'!$AG$7</f>
        <v>0</v>
      </c>
      <c r="H95" s="24"/>
      <c r="I95" s="62" t="s">
        <v>588</v>
      </c>
      <c r="J95" s="41"/>
      <c r="K95" s="42"/>
      <c r="L95" s="41"/>
      <c r="M95" s="42"/>
      <c r="N95" s="24" t="s">
        <v>36</v>
      </c>
      <c r="O95" s="293"/>
      <c r="P95" s="228"/>
      <c r="Q95" s="207"/>
      <c r="R95" s="207"/>
      <c r="S95" s="207"/>
      <c r="T95" s="30"/>
      <c r="U95" s="362">
        <f>'様式 A-1'!$W$7</f>
        <v>0</v>
      </c>
      <c r="V95" s="207"/>
      <c r="W95" s="207"/>
      <c r="X95" s="206"/>
      <c r="Y95" s="207">
        <f>IF(X95="","",DATEDIF(X95,'様式 A-1'!$G$2,"Y"))</f>
      </c>
      <c r="Z95" s="207"/>
      <c r="AA95" s="30"/>
      <c r="AB95" s="208"/>
      <c r="AC95" s="208"/>
      <c r="AD95" s="208"/>
      <c r="AE95" s="208"/>
      <c r="AF95" s="208"/>
      <c r="AG95" s="208"/>
      <c r="AH95" s="208"/>
      <c r="AI95" s="281"/>
      <c r="AJ95" s="83">
        <f t="shared" si="9"/>
        <v>0</v>
      </c>
      <c r="AK95" s="64">
        <f t="shared" si="2"/>
        <v>0</v>
      </c>
      <c r="AL95" s="64">
        <f t="shared" si="3"/>
        <v>0</v>
      </c>
    </row>
    <row r="96" spans="1:38" ht="24" customHeight="1">
      <c r="A96" s="24">
        <f>IF('様式 A-1'!$AL$1="","",'様式 A-1'!$AL$1)</f>
      </c>
      <c r="B96" s="62"/>
      <c r="C96" s="63">
        <f t="shared" si="4"/>
      </c>
      <c r="D96" s="63">
        <f t="shared" si="1"/>
      </c>
      <c r="E96" s="29">
        <f>'様式 A-1'!$D$7</f>
        <v>0</v>
      </c>
      <c r="F96" s="29" t="e">
        <f>'様式 WA-1（集計作業用）'!$D$6</f>
        <v>#N/A</v>
      </c>
      <c r="G96" s="29">
        <f>'様式 A-1'!$AG$7</f>
        <v>0</v>
      </c>
      <c r="H96" s="24"/>
      <c r="I96" s="62" t="s">
        <v>589</v>
      </c>
      <c r="J96" s="41"/>
      <c r="K96" s="42"/>
      <c r="L96" s="41"/>
      <c r="M96" s="42"/>
      <c r="N96" s="24" t="s">
        <v>36</v>
      </c>
      <c r="O96" s="293"/>
      <c r="P96" s="228"/>
      <c r="Q96" s="207"/>
      <c r="R96" s="207"/>
      <c r="S96" s="207"/>
      <c r="T96" s="30"/>
      <c r="U96" s="362">
        <f>'様式 A-1'!$W$7</f>
        <v>0</v>
      </c>
      <c r="V96" s="207"/>
      <c r="W96" s="207"/>
      <c r="X96" s="206"/>
      <c r="Y96" s="207">
        <f>IF(X96="","",DATEDIF(X96,'様式 A-1'!$G$2,"Y"))</f>
      </c>
      <c r="Z96" s="207"/>
      <c r="AA96" s="30"/>
      <c r="AB96" s="208"/>
      <c r="AC96" s="208"/>
      <c r="AD96" s="208"/>
      <c r="AE96" s="208"/>
      <c r="AF96" s="208"/>
      <c r="AG96" s="208"/>
      <c r="AH96" s="208"/>
      <c r="AI96" s="281"/>
      <c r="AJ96" s="83">
        <f t="shared" si="9"/>
        <v>0</v>
      </c>
      <c r="AK96" s="64">
        <f t="shared" si="2"/>
        <v>0</v>
      </c>
      <c r="AL96" s="64">
        <f t="shared" si="3"/>
        <v>0</v>
      </c>
    </row>
    <row r="97" spans="1:38" ht="24" customHeight="1">
      <c r="A97" s="24">
        <f>IF('様式 A-1'!$AL$1="","",'様式 A-1'!$AL$1)</f>
      </c>
      <c r="B97" s="62"/>
      <c r="C97" s="63">
        <f t="shared" si="4"/>
      </c>
      <c r="D97" s="63">
        <f t="shared" si="1"/>
      </c>
      <c r="E97" s="29">
        <f>'様式 A-1'!$D$7</f>
        <v>0</v>
      </c>
      <c r="F97" s="29" t="e">
        <f>'様式 WA-1（集計作業用）'!$D$6</f>
        <v>#N/A</v>
      </c>
      <c r="G97" s="29">
        <f>'様式 A-1'!$AG$7</f>
        <v>0</v>
      </c>
      <c r="H97" s="24"/>
      <c r="I97" s="62" t="s">
        <v>590</v>
      </c>
      <c r="J97" s="41"/>
      <c r="K97" s="42"/>
      <c r="L97" s="41"/>
      <c r="M97" s="42"/>
      <c r="N97" s="24" t="s">
        <v>36</v>
      </c>
      <c r="O97" s="293"/>
      <c r="P97" s="228"/>
      <c r="Q97" s="207"/>
      <c r="R97" s="207"/>
      <c r="S97" s="207"/>
      <c r="T97" s="30"/>
      <c r="U97" s="362">
        <f>'様式 A-1'!$W$7</f>
        <v>0</v>
      </c>
      <c r="V97" s="207"/>
      <c r="W97" s="207"/>
      <c r="X97" s="206"/>
      <c r="Y97" s="207">
        <f>IF(X97="","",DATEDIF(X97,'様式 A-1'!$G$2,"Y"))</f>
      </c>
      <c r="Z97" s="207"/>
      <c r="AA97" s="30"/>
      <c r="AB97" s="208"/>
      <c r="AC97" s="208"/>
      <c r="AD97" s="208"/>
      <c r="AE97" s="208"/>
      <c r="AF97" s="208"/>
      <c r="AG97" s="208"/>
      <c r="AH97" s="208"/>
      <c r="AI97" s="281"/>
      <c r="AJ97" s="83">
        <f t="shared" si="9"/>
        <v>0</v>
      </c>
      <c r="AK97" s="64">
        <f t="shared" si="2"/>
        <v>0</v>
      </c>
      <c r="AL97" s="64">
        <f t="shared" si="3"/>
        <v>0</v>
      </c>
    </row>
    <row r="98" spans="1:38" ht="24" customHeight="1">
      <c r="A98" s="24">
        <f>IF('様式 A-1'!$AL$1="","",'様式 A-1'!$AL$1)</f>
      </c>
      <c r="B98" s="62"/>
      <c r="C98" s="63">
        <f t="shared" si="4"/>
      </c>
      <c r="D98" s="63">
        <f t="shared" si="1"/>
      </c>
      <c r="E98" s="29">
        <f>'様式 A-1'!$D$7</f>
        <v>0</v>
      </c>
      <c r="F98" s="29" t="e">
        <f>'様式 WA-1（集計作業用）'!$D$6</f>
        <v>#N/A</v>
      </c>
      <c r="G98" s="29">
        <f>'様式 A-1'!$AG$7</f>
        <v>0</v>
      </c>
      <c r="H98" s="24"/>
      <c r="I98" s="62" t="s">
        <v>591</v>
      </c>
      <c r="J98" s="41"/>
      <c r="K98" s="42"/>
      <c r="L98" s="41"/>
      <c r="M98" s="42"/>
      <c r="N98" s="24" t="s">
        <v>36</v>
      </c>
      <c r="O98" s="293"/>
      <c r="P98" s="228"/>
      <c r="Q98" s="207"/>
      <c r="R98" s="207"/>
      <c r="S98" s="207"/>
      <c r="T98" s="30"/>
      <c r="U98" s="362">
        <f>'様式 A-1'!$W$7</f>
        <v>0</v>
      </c>
      <c r="V98" s="207"/>
      <c r="W98" s="207"/>
      <c r="X98" s="206"/>
      <c r="Y98" s="207">
        <f>IF(X98="","",DATEDIF(X98,'様式 A-1'!$G$2,"Y"))</f>
      </c>
      <c r="Z98" s="207"/>
      <c r="AA98" s="30"/>
      <c r="AB98" s="208"/>
      <c r="AC98" s="208"/>
      <c r="AD98" s="208"/>
      <c r="AE98" s="208"/>
      <c r="AF98" s="208"/>
      <c r="AG98" s="208"/>
      <c r="AH98" s="208"/>
      <c r="AI98" s="281"/>
      <c r="AJ98" s="83">
        <f t="shared" si="9"/>
        <v>0</v>
      </c>
      <c r="AK98" s="64">
        <f t="shared" si="2"/>
        <v>0</v>
      </c>
      <c r="AL98" s="64">
        <f t="shared" si="3"/>
        <v>0</v>
      </c>
    </row>
    <row r="99" spans="1:38" ht="24" customHeight="1">
      <c r="A99" s="24">
        <f>IF('様式 A-1'!$AL$1="","",'様式 A-1'!$AL$1)</f>
      </c>
      <c r="B99" s="62"/>
      <c r="C99" s="63">
        <f t="shared" si="4"/>
      </c>
      <c r="D99" s="63">
        <f t="shared" si="1"/>
      </c>
      <c r="E99" s="29">
        <f>'様式 A-1'!$D$7</f>
        <v>0</v>
      </c>
      <c r="F99" s="29" t="e">
        <f>'様式 WA-1（集計作業用）'!$D$6</f>
        <v>#N/A</v>
      </c>
      <c r="G99" s="29">
        <f>'様式 A-1'!$AG$7</f>
        <v>0</v>
      </c>
      <c r="H99" s="24"/>
      <c r="I99" s="62" t="s">
        <v>592</v>
      </c>
      <c r="J99" s="41"/>
      <c r="K99" s="42"/>
      <c r="L99" s="41"/>
      <c r="M99" s="42"/>
      <c r="N99" s="24" t="s">
        <v>36</v>
      </c>
      <c r="O99" s="293"/>
      <c r="P99" s="228"/>
      <c r="Q99" s="207"/>
      <c r="R99" s="207"/>
      <c r="S99" s="207"/>
      <c r="T99" s="30"/>
      <c r="U99" s="362">
        <f>'様式 A-1'!$W$7</f>
        <v>0</v>
      </c>
      <c r="V99" s="207"/>
      <c r="W99" s="207"/>
      <c r="X99" s="206"/>
      <c r="Y99" s="207">
        <f>IF(X99="","",DATEDIF(X99,'様式 A-1'!$G$2,"Y"))</f>
      </c>
      <c r="Z99" s="207"/>
      <c r="AA99" s="30"/>
      <c r="AB99" s="208"/>
      <c r="AC99" s="208"/>
      <c r="AD99" s="208"/>
      <c r="AE99" s="208"/>
      <c r="AF99" s="208"/>
      <c r="AG99" s="208"/>
      <c r="AH99" s="208"/>
      <c r="AI99" s="281"/>
      <c r="AJ99" s="83">
        <f t="shared" si="9"/>
        <v>0</v>
      </c>
      <c r="AK99" s="64">
        <f t="shared" si="2"/>
        <v>0</v>
      </c>
      <c r="AL99" s="64">
        <f t="shared" si="3"/>
        <v>0</v>
      </c>
    </row>
    <row r="100" spans="1:38" ht="24" customHeight="1">
      <c r="A100" s="24">
        <f>IF('様式 A-1'!$AL$1="","",'様式 A-1'!$AL$1)</f>
      </c>
      <c r="B100" s="62"/>
      <c r="C100" s="63">
        <f t="shared" si="4"/>
      </c>
      <c r="D100" s="63">
        <f t="shared" si="1"/>
      </c>
      <c r="E100" s="29">
        <f>'様式 A-1'!$D$7</f>
        <v>0</v>
      </c>
      <c r="F100" s="29" t="e">
        <f>'様式 WA-1（集計作業用）'!$D$6</f>
        <v>#N/A</v>
      </c>
      <c r="G100" s="29">
        <f>'様式 A-1'!$AG$7</f>
        <v>0</v>
      </c>
      <c r="H100" s="24"/>
      <c r="I100" s="62" t="s">
        <v>593</v>
      </c>
      <c r="J100" s="41"/>
      <c r="K100" s="42"/>
      <c r="L100" s="41"/>
      <c r="M100" s="42"/>
      <c r="N100" s="24" t="s">
        <v>36</v>
      </c>
      <c r="O100" s="293"/>
      <c r="P100" s="228"/>
      <c r="Q100" s="207"/>
      <c r="R100" s="207"/>
      <c r="S100" s="207"/>
      <c r="T100" s="30"/>
      <c r="U100" s="362">
        <f>'様式 A-1'!$W$7</f>
        <v>0</v>
      </c>
      <c r="V100" s="207"/>
      <c r="W100" s="207"/>
      <c r="X100" s="206"/>
      <c r="Y100" s="207">
        <f>IF(X100="","",DATEDIF(X100,'様式 A-1'!$G$2,"Y"))</f>
      </c>
      <c r="Z100" s="207"/>
      <c r="AA100" s="30"/>
      <c r="AB100" s="208"/>
      <c r="AC100" s="208"/>
      <c r="AD100" s="208"/>
      <c r="AE100" s="208"/>
      <c r="AF100" s="208"/>
      <c r="AG100" s="208"/>
      <c r="AH100" s="208"/>
      <c r="AI100" s="281"/>
      <c r="AJ100" s="83">
        <f t="shared" si="9"/>
        <v>0</v>
      </c>
      <c r="AK100" s="64">
        <f t="shared" si="2"/>
        <v>0</v>
      </c>
      <c r="AL100" s="64">
        <f t="shared" si="3"/>
        <v>0</v>
      </c>
    </row>
    <row r="101" spans="1:38" ht="24" customHeight="1">
      <c r="A101" s="24">
        <f>IF('様式 A-1'!$AL$1="","",'様式 A-1'!$AL$1)</f>
      </c>
      <c r="B101" s="62"/>
      <c r="C101" s="63">
        <f t="shared" si="4"/>
      </c>
      <c r="D101" s="63">
        <f t="shared" si="1"/>
      </c>
      <c r="E101" s="29">
        <f>'様式 A-1'!$D$7</f>
        <v>0</v>
      </c>
      <c r="F101" s="29" t="e">
        <f>'様式 WA-1（集計作業用）'!$D$6</f>
        <v>#N/A</v>
      </c>
      <c r="G101" s="29">
        <f>'様式 A-1'!$AG$7</f>
        <v>0</v>
      </c>
      <c r="H101" s="24"/>
      <c r="I101" s="62" t="s">
        <v>594</v>
      </c>
      <c r="J101" s="41"/>
      <c r="K101" s="42"/>
      <c r="L101" s="41"/>
      <c r="M101" s="42"/>
      <c r="N101" s="24" t="s">
        <v>36</v>
      </c>
      <c r="O101" s="293"/>
      <c r="P101" s="228"/>
      <c r="Q101" s="207"/>
      <c r="R101" s="207"/>
      <c r="S101" s="207"/>
      <c r="T101" s="30"/>
      <c r="U101" s="362">
        <f>'様式 A-1'!$W$7</f>
        <v>0</v>
      </c>
      <c r="V101" s="207"/>
      <c r="W101" s="207"/>
      <c r="X101" s="206"/>
      <c r="Y101" s="207">
        <f>IF(X101="","",DATEDIF(X101,'様式 A-1'!$G$2,"Y"))</f>
      </c>
      <c r="Z101" s="207"/>
      <c r="AA101" s="30"/>
      <c r="AB101" s="208"/>
      <c r="AC101" s="208"/>
      <c r="AD101" s="208"/>
      <c r="AE101" s="208"/>
      <c r="AF101" s="208"/>
      <c r="AG101" s="208"/>
      <c r="AH101" s="208"/>
      <c r="AI101" s="281"/>
      <c r="AJ101" s="83">
        <f t="shared" si="9"/>
        <v>0</v>
      </c>
      <c r="AK101" s="64">
        <f t="shared" si="2"/>
        <v>0</v>
      </c>
      <c r="AL101" s="64">
        <f t="shared" si="3"/>
        <v>0</v>
      </c>
    </row>
    <row r="102" spans="1:38" ht="24" customHeight="1">
      <c r="A102" s="24">
        <f>IF('様式 A-1'!$AL$1="","",'様式 A-1'!$AL$1)</f>
      </c>
      <c r="B102" s="62"/>
      <c r="C102" s="63">
        <f t="shared" si="4"/>
      </c>
      <c r="D102" s="63">
        <f t="shared" si="1"/>
      </c>
      <c r="E102" s="29">
        <f>'様式 A-1'!$D$7</f>
        <v>0</v>
      </c>
      <c r="F102" s="29" t="e">
        <f>'様式 WA-1（集計作業用）'!$D$6</f>
        <v>#N/A</v>
      </c>
      <c r="G102" s="29">
        <f>'様式 A-1'!$AG$7</f>
        <v>0</v>
      </c>
      <c r="H102" s="24"/>
      <c r="I102" s="62" t="s">
        <v>595</v>
      </c>
      <c r="J102" s="41"/>
      <c r="K102" s="42"/>
      <c r="L102" s="41"/>
      <c r="M102" s="42"/>
      <c r="N102" s="24" t="s">
        <v>36</v>
      </c>
      <c r="O102" s="293"/>
      <c r="P102" s="228"/>
      <c r="Q102" s="207"/>
      <c r="R102" s="207"/>
      <c r="S102" s="207"/>
      <c r="T102" s="30"/>
      <c r="U102" s="362">
        <f>'様式 A-1'!$W$7</f>
        <v>0</v>
      </c>
      <c r="V102" s="207"/>
      <c r="W102" s="207"/>
      <c r="X102" s="206"/>
      <c r="Y102" s="207">
        <f>IF(X102="","",DATEDIF(X102,'様式 A-1'!$G$2,"Y"))</f>
      </c>
      <c r="Z102" s="207"/>
      <c r="AA102" s="30"/>
      <c r="AB102" s="208"/>
      <c r="AC102" s="208"/>
      <c r="AD102" s="208"/>
      <c r="AE102" s="208"/>
      <c r="AF102" s="208"/>
      <c r="AG102" s="208"/>
      <c r="AH102" s="208"/>
      <c r="AI102" s="281"/>
      <c r="AJ102" s="83">
        <f t="shared" si="9"/>
        <v>0</v>
      </c>
      <c r="AK102" s="64">
        <f t="shared" si="2"/>
        <v>0</v>
      </c>
      <c r="AL102" s="64">
        <f t="shared" si="3"/>
        <v>0</v>
      </c>
    </row>
    <row r="103" spans="1:38" ht="24" customHeight="1">
      <c r="A103" s="24">
        <f>IF('様式 A-1'!$AL$1="","",'様式 A-1'!$AL$1)</f>
      </c>
      <c r="B103" s="62"/>
      <c r="C103" s="63">
        <f t="shared" si="4"/>
      </c>
      <c r="D103" s="63">
        <f t="shared" si="1"/>
      </c>
      <c r="E103" s="29">
        <f>'様式 A-1'!$D$7</f>
        <v>0</v>
      </c>
      <c r="F103" s="29" t="e">
        <f>'様式 WA-1（集計作業用）'!$D$6</f>
        <v>#N/A</v>
      </c>
      <c r="G103" s="29">
        <f>'様式 A-1'!$AG$7</f>
        <v>0</v>
      </c>
      <c r="H103" s="24"/>
      <c r="I103" s="62" t="s">
        <v>596</v>
      </c>
      <c r="J103" s="41"/>
      <c r="K103" s="42"/>
      <c r="L103" s="41"/>
      <c r="M103" s="42"/>
      <c r="N103" s="24" t="s">
        <v>36</v>
      </c>
      <c r="O103" s="293"/>
      <c r="P103" s="228"/>
      <c r="Q103" s="207"/>
      <c r="R103" s="207"/>
      <c r="S103" s="207"/>
      <c r="T103" s="30"/>
      <c r="U103" s="362">
        <f>'様式 A-1'!$W$7</f>
        <v>0</v>
      </c>
      <c r="V103" s="207"/>
      <c r="W103" s="207"/>
      <c r="X103" s="206"/>
      <c r="Y103" s="207">
        <f>IF(X103="","",DATEDIF(X103,'様式 A-1'!$G$2,"Y"))</f>
      </c>
      <c r="Z103" s="207"/>
      <c r="AA103" s="30"/>
      <c r="AB103" s="208"/>
      <c r="AC103" s="208"/>
      <c r="AD103" s="208"/>
      <c r="AE103" s="208"/>
      <c r="AF103" s="208"/>
      <c r="AG103" s="208"/>
      <c r="AH103" s="208"/>
      <c r="AI103" s="281"/>
      <c r="AJ103" s="83">
        <f t="shared" si="9"/>
        <v>0</v>
      </c>
      <c r="AK103" s="64">
        <f t="shared" si="2"/>
        <v>0</v>
      </c>
      <c r="AL103" s="64">
        <f t="shared" si="3"/>
        <v>0</v>
      </c>
    </row>
    <row r="104" spans="1:38" ht="24" customHeight="1">
      <c r="A104" s="24">
        <f>IF('様式 A-1'!$AL$1="","",'様式 A-1'!$AL$1)</f>
      </c>
      <c r="B104" s="62"/>
      <c r="C104" s="63">
        <f t="shared" si="4"/>
      </c>
      <c r="D104" s="63">
        <f t="shared" si="1"/>
      </c>
      <c r="E104" s="29">
        <f>'様式 A-1'!$D$7</f>
        <v>0</v>
      </c>
      <c r="F104" s="29" t="e">
        <f>'様式 WA-1（集計作業用）'!$D$6</f>
        <v>#N/A</v>
      </c>
      <c r="G104" s="29">
        <f>'様式 A-1'!$AG$7</f>
        <v>0</v>
      </c>
      <c r="H104" s="24"/>
      <c r="I104" s="62" t="s">
        <v>597</v>
      </c>
      <c r="J104" s="41"/>
      <c r="K104" s="42"/>
      <c r="L104" s="41"/>
      <c r="M104" s="42"/>
      <c r="N104" s="24" t="s">
        <v>36</v>
      </c>
      <c r="O104" s="293"/>
      <c r="P104" s="228"/>
      <c r="Q104" s="207"/>
      <c r="R104" s="207"/>
      <c r="S104" s="207"/>
      <c r="T104" s="30"/>
      <c r="U104" s="362">
        <f>'様式 A-1'!$W$7</f>
        <v>0</v>
      </c>
      <c r="V104" s="207"/>
      <c r="W104" s="207"/>
      <c r="X104" s="206"/>
      <c r="Y104" s="207">
        <f>IF(X104="","",DATEDIF(X104,'様式 A-1'!$G$2,"Y"))</f>
      </c>
      <c r="Z104" s="207"/>
      <c r="AA104" s="30"/>
      <c r="AB104" s="208"/>
      <c r="AC104" s="208"/>
      <c r="AD104" s="208"/>
      <c r="AE104" s="208"/>
      <c r="AF104" s="208"/>
      <c r="AG104" s="208"/>
      <c r="AH104" s="208"/>
      <c r="AI104" s="281"/>
      <c r="AJ104" s="83">
        <f t="shared" si="9"/>
        <v>0</v>
      </c>
      <c r="AK104" s="64">
        <f t="shared" si="2"/>
        <v>0</v>
      </c>
      <c r="AL104" s="64">
        <f t="shared" si="3"/>
        <v>0</v>
      </c>
    </row>
    <row r="105" spans="1:38" ht="24" customHeight="1">
      <c r="A105" s="24">
        <f>IF('様式 A-1'!$AL$1="","",'様式 A-1'!$AL$1)</f>
      </c>
      <c r="B105" s="62"/>
      <c r="C105" s="63">
        <f t="shared" si="4"/>
      </c>
      <c r="D105" s="63">
        <f t="shared" si="1"/>
      </c>
      <c r="E105" s="29">
        <f>'様式 A-1'!$D$7</f>
        <v>0</v>
      </c>
      <c r="F105" s="29" t="e">
        <f>'様式 WA-1（集計作業用）'!$D$6</f>
        <v>#N/A</v>
      </c>
      <c r="G105" s="29">
        <f>'様式 A-1'!$AG$7</f>
        <v>0</v>
      </c>
      <c r="H105" s="24"/>
      <c r="I105" s="62" t="s">
        <v>598</v>
      </c>
      <c r="J105" s="41"/>
      <c r="K105" s="42"/>
      <c r="L105" s="41"/>
      <c r="M105" s="42"/>
      <c r="N105" s="24" t="s">
        <v>36</v>
      </c>
      <c r="O105" s="293"/>
      <c r="P105" s="228"/>
      <c r="Q105" s="207"/>
      <c r="R105" s="207"/>
      <c r="S105" s="207"/>
      <c r="T105" s="30"/>
      <c r="U105" s="362">
        <f>'様式 A-1'!$W$7</f>
        <v>0</v>
      </c>
      <c r="V105" s="207"/>
      <c r="W105" s="207"/>
      <c r="X105" s="206"/>
      <c r="Y105" s="207">
        <f>IF(X105="","",DATEDIF(X105,'様式 A-1'!$G$2,"Y"))</f>
      </c>
      <c r="Z105" s="207"/>
      <c r="AA105" s="30"/>
      <c r="AB105" s="208"/>
      <c r="AC105" s="208"/>
      <c r="AD105" s="208"/>
      <c r="AE105" s="208"/>
      <c r="AF105" s="208"/>
      <c r="AG105" s="208"/>
      <c r="AH105" s="208"/>
      <c r="AI105" s="281"/>
      <c r="AJ105" s="83">
        <f t="shared" si="9"/>
        <v>0</v>
      </c>
      <c r="AK105" s="64">
        <f t="shared" si="2"/>
        <v>0</v>
      </c>
      <c r="AL105" s="64">
        <f t="shared" si="3"/>
        <v>0</v>
      </c>
    </row>
    <row r="106" spans="1:38" ht="24" customHeight="1">
      <c r="A106" s="24">
        <f>IF('様式 A-1'!$AL$1="","",'様式 A-1'!$AL$1)</f>
      </c>
      <c r="B106" s="62"/>
      <c r="C106" s="63">
        <f t="shared" si="4"/>
      </c>
      <c r="D106" s="63">
        <f t="shared" si="1"/>
      </c>
      <c r="E106" s="29">
        <f>'様式 A-1'!$D$7</f>
        <v>0</v>
      </c>
      <c r="F106" s="29" t="e">
        <f>'様式 WA-1（集計作業用）'!$D$6</f>
        <v>#N/A</v>
      </c>
      <c r="G106" s="29">
        <f>'様式 A-1'!$AG$7</f>
        <v>0</v>
      </c>
      <c r="H106" s="24"/>
      <c r="I106" s="62" t="s">
        <v>599</v>
      </c>
      <c r="J106" s="41"/>
      <c r="K106" s="42"/>
      <c r="L106" s="41"/>
      <c r="M106" s="42"/>
      <c r="N106" s="24" t="s">
        <v>36</v>
      </c>
      <c r="O106" s="293"/>
      <c r="P106" s="228"/>
      <c r="Q106" s="207"/>
      <c r="R106" s="207"/>
      <c r="S106" s="207"/>
      <c r="T106" s="30"/>
      <c r="U106" s="362">
        <f>'様式 A-1'!$W$7</f>
        <v>0</v>
      </c>
      <c r="V106" s="207"/>
      <c r="W106" s="207"/>
      <c r="X106" s="206"/>
      <c r="Y106" s="207">
        <f>IF(X106="","",DATEDIF(X106,'様式 A-1'!$G$2,"Y"))</f>
      </c>
      <c r="Z106" s="207"/>
      <c r="AA106" s="30"/>
      <c r="AB106" s="208"/>
      <c r="AC106" s="208"/>
      <c r="AD106" s="208"/>
      <c r="AE106" s="208"/>
      <c r="AF106" s="208"/>
      <c r="AG106" s="208"/>
      <c r="AH106" s="208"/>
      <c r="AI106" s="281"/>
      <c r="AJ106" s="83">
        <f aca="true" t="shared" si="10" ref="AJ106:AJ131">COUNT(AB106:AH106)</f>
        <v>0</v>
      </c>
      <c r="AK106" s="64">
        <f t="shared" si="2"/>
        <v>0</v>
      </c>
      <c r="AL106" s="64">
        <f t="shared" si="3"/>
        <v>0</v>
      </c>
    </row>
    <row r="107" spans="1:38" ht="24" customHeight="1">
      <c r="A107" s="24">
        <f>IF('様式 A-1'!$AL$1="","",'様式 A-1'!$AL$1)</f>
      </c>
      <c r="B107" s="62"/>
      <c r="C107" s="63">
        <f t="shared" si="4"/>
      </c>
      <c r="D107" s="63">
        <f t="shared" si="1"/>
      </c>
      <c r="E107" s="29">
        <f>'様式 A-1'!$D$7</f>
        <v>0</v>
      </c>
      <c r="F107" s="29" t="e">
        <f>'様式 WA-1（集計作業用）'!$D$6</f>
        <v>#N/A</v>
      </c>
      <c r="G107" s="29">
        <f>'様式 A-1'!$AG$7</f>
        <v>0</v>
      </c>
      <c r="H107" s="24"/>
      <c r="I107" s="62" t="s">
        <v>600</v>
      </c>
      <c r="J107" s="41"/>
      <c r="K107" s="42"/>
      <c r="L107" s="41"/>
      <c r="M107" s="42"/>
      <c r="N107" s="24" t="s">
        <v>36</v>
      </c>
      <c r="O107" s="293"/>
      <c r="P107" s="228"/>
      <c r="Q107" s="207"/>
      <c r="R107" s="207"/>
      <c r="S107" s="207"/>
      <c r="T107" s="30"/>
      <c r="U107" s="362">
        <f>'様式 A-1'!$W$7</f>
        <v>0</v>
      </c>
      <c r="V107" s="207"/>
      <c r="W107" s="207"/>
      <c r="X107" s="206"/>
      <c r="Y107" s="207">
        <f>IF(X107="","",DATEDIF(X107,'様式 A-1'!$G$2,"Y"))</f>
      </c>
      <c r="Z107" s="207"/>
      <c r="AA107" s="30"/>
      <c r="AB107" s="208"/>
      <c r="AC107" s="208"/>
      <c r="AD107" s="208"/>
      <c r="AE107" s="208"/>
      <c r="AF107" s="208"/>
      <c r="AG107" s="208"/>
      <c r="AH107" s="208"/>
      <c r="AI107" s="281"/>
      <c r="AJ107" s="83">
        <f t="shared" si="10"/>
        <v>0</v>
      </c>
      <c r="AK107" s="64">
        <f t="shared" si="2"/>
        <v>0</v>
      </c>
      <c r="AL107" s="64">
        <f t="shared" si="3"/>
        <v>0</v>
      </c>
    </row>
    <row r="108" spans="1:38" ht="24" customHeight="1">
      <c r="A108" s="24">
        <f>IF('様式 A-1'!$AL$1="","",'様式 A-1'!$AL$1)</f>
      </c>
      <c r="B108" s="62"/>
      <c r="C108" s="63">
        <f t="shared" si="4"/>
      </c>
      <c r="D108" s="63">
        <f t="shared" si="1"/>
      </c>
      <c r="E108" s="29">
        <f>'様式 A-1'!$D$7</f>
        <v>0</v>
      </c>
      <c r="F108" s="29" t="e">
        <f>'様式 WA-1（集計作業用）'!$D$6</f>
        <v>#N/A</v>
      </c>
      <c r="G108" s="29">
        <f>'様式 A-1'!$AG$7</f>
        <v>0</v>
      </c>
      <c r="H108" s="24"/>
      <c r="I108" s="62" t="s">
        <v>601</v>
      </c>
      <c r="J108" s="41"/>
      <c r="K108" s="42"/>
      <c r="L108" s="41"/>
      <c r="M108" s="42"/>
      <c r="N108" s="24" t="s">
        <v>36</v>
      </c>
      <c r="O108" s="293"/>
      <c r="P108" s="228"/>
      <c r="Q108" s="207"/>
      <c r="R108" s="207"/>
      <c r="S108" s="207"/>
      <c r="T108" s="30"/>
      <c r="U108" s="362">
        <f>'様式 A-1'!$W$7</f>
        <v>0</v>
      </c>
      <c r="V108" s="207"/>
      <c r="W108" s="207"/>
      <c r="X108" s="206"/>
      <c r="Y108" s="207">
        <f>IF(X108="","",DATEDIF(X108,'様式 A-1'!$G$2,"Y"))</f>
      </c>
      <c r="Z108" s="207"/>
      <c r="AA108" s="30"/>
      <c r="AB108" s="208"/>
      <c r="AC108" s="208"/>
      <c r="AD108" s="208"/>
      <c r="AE108" s="208"/>
      <c r="AF108" s="208"/>
      <c r="AG108" s="208"/>
      <c r="AH108" s="208"/>
      <c r="AI108" s="281"/>
      <c r="AJ108" s="83">
        <f t="shared" si="10"/>
        <v>0</v>
      </c>
      <c r="AK108" s="64">
        <f t="shared" si="2"/>
        <v>0</v>
      </c>
      <c r="AL108" s="64">
        <f t="shared" si="3"/>
        <v>0</v>
      </c>
    </row>
    <row r="109" spans="1:38" ht="24" customHeight="1">
      <c r="A109" s="24">
        <f>IF('様式 A-1'!$AL$1="","",'様式 A-1'!$AL$1)</f>
      </c>
      <c r="B109" s="62"/>
      <c r="C109" s="63">
        <f t="shared" si="4"/>
      </c>
      <c r="D109" s="63">
        <f t="shared" si="1"/>
      </c>
      <c r="E109" s="29">
        <f>'様式 A-1'!$D$7</f>
        <v>0</v>
      </c>
      <c r="F109" s="29" t="e">
        <f>'様式 WA-1（集計作業用）'!$D$6</f>
        <v>#N/A</v>
      </c>
      <c r="G109" s="29">
        <f>'様式 A-1'!$AG$7</f>
        <v>0</v>
      </c>
      <c r="H109" s="24"/>
      <c r="I109" s="62" t="s">
        <v>602</v>
      </c>
      <c r="J109" s="41"/>
      <c r="K109" s="42"/>
      <c r="L109" s="41"/>
      <c r="M109" s="42"/>
      <c r="N109" s="24" t="s">
        <v>36</v>
      </c>
      <c r="O109" s="293"/>
      <c r="P109" s="228"/>
      <c r="Q109" s="207"/>
      <c r="R109" s="207"/>
      <c r="S109" s="207"/>
      <c r="T109" s="30"/>
      <c r="U109" s="362">
        <f>'様式 A-1'!$W$7</f>
        <v>0</v>
      </c>
      <c r="V109" s="207"/>
      <c r="W109" s="207"/>
      <c r="X109" s="206"/>
      <c r="Y109" s="207">
        <f>IF(X109="","",DATEDIF(X109,'様式 A-1'!$G$2,"Y"))</f>
      </c>
      <c r="Z109" s="207"/>
      <c r="AA109" s="30"/>
      <c r="AB109" s="208"/>
      <c r="AC109" s="208"/>
      <c r="AD109" s="208"/>
      <c r="AE109" s="208"/>
      <c r="AF109" s="208"/>
      <c r="AG109" s="208"/>
      <c r="AH109" s="208"/>
      <c r="AI109" s="281"/>
      <c r="AJ109" s="83">
        <f t="shared" si="10"/>
        <v>0</v>
      </c>
      <c r="AK109" s="64">
        <f t="shared" si="2"/>
        <v>0</v>
      </c>
      <c r="AL109" s="64">
        <f t="shared" si="3"/>
        <v>0</v>
      </c>
    </row>
    <row r="110" spans="1:38" ht="24" customHeight="1">
      <c r="A110" s="24">
        <f>IF('様式 A-1'!$AL$1="","",'様式 A-1'!$AL$1)</f>
      </c>
      <c r="B110" s="62"/>
      <c r="C110" s="63">
        <f t="shared" si="4"/>
      </c>
      <c r="D110" s="63">
        <f t="shared" si="1"/>
      </c>
      <c r="E110" s="29">
        <f>'様式 A-1'!$D$7</f>
        <v>0</v>
      </c>
      <c r="F110" s="29" t="e">
        <f>'様式 WA-1（集計作業用）'!$D$6</f>
        <v>#N/A</v>
      </c>
      <c r="G110" s="29">
        <f>'様式 A-1'!$AG$7</f>
        <v>0</v>
      </c>
      <c r="H110" s="24"/>
      <c r="I110" s="62" t="s">
        <v>603</v>
      </c>
      <c r="J110" s="41"/>
      <c r="K110" s="42"/>
      <c r="L110" s="41"/>
      <c r="M110" s="42"/>
      <c r="N110" s="24" t="s">
        <v>36</v>
      </c>
      <c r="O110" s="293"/>
      <c r="P110" s="228"/>
      <c r="Q110" s="207"/>
      <c r="R110" s="207"/>
      <c r="S110" s="207"/>
      <c r="T110" s="30"/>
      <c r="U110" s="362">
        <f>'様式 A-1'!$W$7</f>
        <v>0</v>
      </c>
      <c r="V110" s="207"/>
      <c r="W110" s="207"/>
      <c r="X110" s="206"/>
      <c r="Y110" s="207">
        <f>IF(X110="","",DATEDIF(X110,'様式 A-1'!$G$2,"Y"))</f>
      </c>
      <c r="Z110" s="207"/>
      <c r="AA110" s="30"/>
      <c r="AB110" s="208"/>
      <c r="AC110" s="208"/>
      <c r="AD110" s="208"/>
      <c r="AE110" s="208"/>
      <c r="AF110" s="208"/>
      <c r="AG110" s="208"/>
      <c r="AH110" s="208"/>
      <c r="AI110" s="281"/>
      <c r="AJ110" s="83">
        <f t="shared" si="10"/>
        <v>0</v>
      </c>
      <c r="AK110" s="64">
        <f t="shared" si="2"/>
        <v>0</v>
      </c>
      <c r="AL110" s="64">
        <f t="shared" si="3"/>
        <v>0</v>
      </c>
    </row>
    <row r="111" spans="1:38" ht="24" customHeight="1">
      <c r="A111" s="24">
        <f>IF('様式 A-1'!$AL$1="","",'様式 A-1'!$AL$1)</f>
      </c>
      <c r="B111" s="62"/>
      <c r="C111" s="63">
        <f t="shared" si="4"/>
      </c>
      <c r="D111" s="63">
        <f t="shared" si="1"/>
      </c>
      <c r="E111" s="29">
        <f>'様式 A-1'!$D$7</f>
        <v>0</v>
      </c>
      <c r="F111" s="29" t="e">
        <f>'様式 WA-1（集計作業用）'!$D$6</f>
        <v>#N/A</v>
      </c>
      <c r="G111" s="29">
        <f>'様式 A-1'!$AG$7</f>
        <v>0</v>
      </c>
      <c r="H111" s="24"/>
      <c r="I111" s="62" t="s">
        <v>604</v>
      </c>
      <c r="J111" s="41"/>
      <c r="K111" s="42"/>
      <c r="L111" s="41"/>
      <c r="M111" s="42"/>
      <c r="N111" s="24" t="s">
        <v>36</v>
      </c>
      <c r="O111" s="293"/>
      <c r="P111" s="228"/>
      <c r="Q111" s="207"/>
      <c r="R111" s="207"/>
      <c r="S111" s="207"/>
      <c r="T111" s="30"/>
      <c r="U111" s="362">
        <f>'様式 A-1'!$W$7</f>
        <v>0</v>
      </c>
      <c r="V111" s="207"/>
      <c r="W111" s="207"/>
      <c r="X111" s="206"/>
      <c r="Y111" s="207">
        <f>IF(X111="","",DATEDIF(X111,'様式 A-1'!$G$2,"Y"))</f>
      </c>
      <c r="Z111" s="207"/>
      <c r="AA111" s="30"/>
      <c r="AB111" s="208"/>
      <c r="AC111" s="208"/>
      <c r="AD111" s="208"/>
      <c r="AE111" s="208"/>
      <c r="AF111" s="208"/>
      <c r="AG111" s="208"/>
      <c r="AH111" s="208"/>
      <c r="AI111" s="281"/>
      <c r="AJ111" s="83">
        <f t="shared" si="10"/>
        <v>0</v>
      </c>
      <c r="AK111" s="64">
        <f t="shared" si="2"/>
        <v>0</v>
      </c>
      <c r="AL111" s="64">
        <f t="shared" si="3"/>
        <v>0</v>
      </c>
    </row>
    <row r="112" spans="1:38" ht="24" customHeight="1">
      <c r="A112" s="24">
        <f>IF('様式 A-1'!$AL$1="","",'様式 A-1'!$AL$1)</f>
      </c>
      <c r="B112" s="62"/>
      <c r="C112" s="63">
        <f t="shared" si="4"/>
      </c>
      <c r="D112" s="63">
        <f t="shared" si="1"/>
      </c>
      <c r="E112" s="29">
        <f>'様式 A-1'!$D$7</f>
        <v>0</v>
      </c>
      <c r="F112" s="29" t="e">
        <f>'様式 WA-1（集計作業用）'!$D$6</f>
        <v>#N/A</v>
      </c>
      <c r="G112" s="29">
        <f>'様式 A-1'!$AG$7</f>
        <v>0</v>
      </c>
      <c r="H112" s="24"/>
      <c r="I112" s="62" t="s">
        <v>605</v>
      </c>
      <c r="J112" s="41"/>
      <c r="K112" s="42"/>
      <c r="L112" s="41"/>
      <c r="M112" s="42"/>
      <c r="N112" s="24" t="s">
        <v>36</v>
      </c>
      <c r="O112" s="293"/>
      <c r="P112" s="228"/>
      <c r="Q112" s="207"/>
      <c r="R112" s="207"/>
      <c r="S112" s="207"/>
      <c r="T112" s="30"/>
      <c r="U112" s="362">
        <f>'様式 A-1'!$W$7</f>
        <v>0</v>
      </c>
      <c r="V112" s="207"/>
      <c r="W112" s="207"/>
      <c r="X112" s="206"/>
      <c r="Y112" s="207">
        <f>IF(X112="","",DATEDIF(X112,'様式 A-1'!$G$2,"Y"))</f>
      </c>
      <c r="Z112" s="207"/>
      <c r="AA112" s="30"/>
      <c r="AB112" s="208"/>
      <c r="AC112" s="208"/>
      <c r="AD112" s="208"/>
      <c r="AE112" s="208"/>
      <c r="AF112" s="208"/>
      <c r="AG112" s="208"/>
      <c r="AH112" s="208"/>
      <c r="AI112" s="281"/>
      <c r="AJ112" s="83">
        <f t="shared" si="10"/>
        <v>0</v>
      </c>
      <c r="AK112" s="64">
        <f t="shared" si="2"/>
        <v>0</v>
      </c>
      <c r="AL112" s="64">
        <f t="shared" si="3"/>
        <v>0</v>
      </c>
    </row>
    <row r="113" spans="1:38" ht="24" customHeight="1">
      <c r="A113" s="24">
        <f>IF('様式 A-1'!$AL$1="","",'様式 A-1'!$AL$1)</f>
      </c>
      <c r="B113" s="62"/>
      <c r="C113" s="63">
        <f t="shared" si="4"/>
      </c>
      <c r="D113" s="63">
        <f t="shared" si="1"/>
      </c>
      <c r="E113" s="29">
        <f>'様式 A-1'!$D$7</f>
        <v>0</v>
      </c>
      <c r="F113" s="29" t="e">
        <f>'様式 WA-1（集計作業用）'!$D$6</f>
        <v>#N/A</v>
      </c>
      <c r="G113" s="29">
        <f>'様式 A-1'!$AG$7</f>
        <v>0</v>
      </c>
      <c r="H113" s="24"/>
      <c r="I113" s="62" t="s">
        <v>606</v>
      </c>
      <c r="J113" s="41"/>
      <c r="K113" s="42"/>
      <c r="L113" s="41"/>
      <c r="M113" s="42"/>
      <c r="N113" s="24" t="s">
        <v>36</v>
      </c>
      <c r="O113" s="293"/>
      <c r="P113" s="228"/>
      <c r="Q113" s="207"/>
      <c r="R113" s="207"/>
      <c r="S113" s="207"/>
      <c r="T113" s="30"/>
      <c r="U113" s="362">
        <f>'様式 A-1'!$W$7</f>
        <v>0</v>
      </c>
      <c r="V113" s="207"/>
      <c r="W113" s="207"/>
      <c r="X113" s="206"/>
      <c r="Y113" s="207">
        <f>IF(X113="","",DATEDIF(X113,'様式 A-1'!$G$2,"Y"))</f>
      </c>
      <c r="Z113" s="207"/>
      <c r="AA113" s="30"/>
      <c r="AB113" s="208"/>
      <c r="AC113" s="208"/>
      <c r="AD113" s="208"/>
      <c r="AE113" s="208"/>
      <c r="AF113" s="208"/>
      <c r="AG113" s="208"/>
      <c r="AH113" s="208"/>
      <c r="AI113" s="281"/>
      <c r="AJ113" s="83">
        <f t="shared" si="10"/>
        <v>0</v>
      </c>
      <c r="AK113" s="64">
        <f t="shared" si="2"/>
        <v>0</v>
      </c>
      <c r="AL113" s="64">
        <f t="shared" si="3"/>
        <v>0</v>
      </c>
    </row>
    <row r="114" spans="1:38" ht="24" customHeight="1">
      <c r="A114" s="24">
        <f>IF('様式 A-1'!$AL$1="","",'様式 A-1'!$AL$1)</f>
      </c>
      <c r="B114" s="62"/>
      <c r="C114" s="63">
        <f t="shared" si="4"/>
      </c>
      <c r="D114" s="63">
        <f t="shared" si="1"/>
      </c>
      <c r="E114" s="29">
        <f>'様式 A-1'!$D$7</f>
        <v>0</v>
      </c>
      <c r="F114" s="29" t="e">
        <f>'様式 WA-1（集計作業用）'!$D$6</f>
        <v>#N/A</v>
      </c>
      <c r="G114" s="29">
        <f>'様式 A-1'!$AG$7</f>
        <v>0</v>
      </c>
      <c r="H114" s="24"/>
      <c r="I114" s="62" t="s">
        <v>607</v>
      </c>
      <c r="J114" s="41"/>
      <c r="K114" s="42"/>
      <c r="L114" s="41"/>
      <c r="M114" s="42"/>
      <c r="N114" s="24" t="s">
        <v>36</v>
      </c>
      <c r="O114" s="293"/>
      <c r="P114" s="228"/>
      <c r="Q114" s="207"/>
      <c r="R114" s="207"/>
      <c r="S114" s="207"/>
      <c r="T114" s="30"/>
      <c r="U114" s="362">
        <f>'様式 A-1'!$W$7</f>
        <v>0</v>
      </c>
      <c r="V114" s="207"/>
      <c r="W114" s="207"/>
      <c r="X114" s="206"/>
      <c r="Y114" s="207">
        <f>IF(X114="","",DATEDIF(X114,'様式 A-1'!$G$2,"Y"))</f>
      </c>
      <c r="Z114" s="207"/>
      <c r="AA114" s="30"/>
      <c r="AB114" s="208"/>
      <c r="AC114" s="208"/>
      <c r="AD114" s="208"/>
      <c r="AE114" s="208"/>
      <c r="AF114" s="208"/>
      <c r="AG114" s="208"/>
      <c r="AH114" s="208"/>
      <c r="AI114" s="281"/>
      <c r="AJ114" s="83">
        <f t="shared" si="10"/>
        <v>0</v>
      </c>
      <c r="AK114" s="64">
        <f t="shared" si="2"/>
        <v>0</v>
      </c>
      <c r="AL114" s="64">
        <f t="shared" si="3"/>
        <v>0</v>
      </c>
    </row>
    <row r="115" spans="1:38" ht="24" customHeight="1">
      <c r="A115" s="24">
        <f>IF('様式 A-1'!$AL$1="","",'様式 A-1'!$AL$1)</f>
      </c>
      <c r="B115" s="62"/>
      <c r="C115" s="63">
        <f t="shared" si="4"/>
      </c>
      <c r="D115" s="63">
        <f aca="true" t="shared" si="11" ref="D115:D131">IF(J115="","",ASC(TRIM(L115&amp;" "&amp;M115)))</f>
      </c>
      <c r="E115" s="29">
        <f>'様式 A-1'!$D$7</f>
        <v>0</v>
      </c>
      <c r="F115" s="29" t="e">
        <f>'様式 WA-1（集計作業用）'!$D$6</f>
        <v>#N/A</v>
      </c>
      <c r="G115" s="29">
        <f>'様式 A-1'!$AG$7</f>
        <v>0</v>
      </c>
      <c r="H115" s="24"/>
      <c r="I115" s="62" t="s">
        <v>608</v>
      </c>
      <c r="J115" s="41"/>
      <c r="K115" s="42"/>
      <c r="L115" s="41"/>
      <c r="M115" s="42"/>
      <c r="N115" s="24" t="s">
        <v>36</v>
      </c>
      <c r="O115" s="293"/>
      <c r="P115" s="228"/>
      <c r="Q115" s="207"/>
      <c r="R115" s="207"/>
      <c r="S115" s="207"/>
      <c r="T115" s="30"/>
      <c r="U115" s="362">
        <f>'様式 A-1'!$W$7</f>
        <v>0</v>
      </c>
      <c r="V115" s="207"/>
      <c r="W115" s="207"/>
      <c r="X115" s="206"/>
      <c r="Y115" s="207">
        <f>IF(X115="","",DATEDIF(X115,'様式 A-1'!$G$2,"Y"))</f>
      </c>
      <c r="Z115" s="207"/>
      <c r="AA115" s="30"/>
      <c r="AB115" s="208"/>
      <c r="AC115" s="208"/>
      <c r="AD115" s="208"/>
      <c r="AE115" s="208"/>
      <c r="AF115" s="208"/>
      <c r="AG115" s="208"/>
      <c r="AH115" s="208"/>
      <c r="AI115" s="281"/>
      <c r="AJ115" s="83">
        <f t="shared" si="10"/>
        <v>0</v>
      </c>
      <c r="AK115" s="64">
        <f aca="true" t="shared" si="12" ref="AK115:AK131">IF(AJ115&lt;=$AQ$156,AJ115,$AQ$156)</f>
        <v>0</v>
      </c>
      <c r="AL115" s="64">
        <f aca="true" t="shared" si="13" ref="AL115:AL131">IF(AJ115&lt;=$AQ$156,0,AJ115-$AQ$156)</f>
        <v>0</v>
      </c>
    </row>
    <row r="116" spans="1:38" ht="24" customHeight="1">
      <c r="A116" s="24">
        <f>IF('様式 A-1'!$AL$1="","",'様式 A-1'!$AL$1)</f>
      </c>
      <c r="B116" s="62"/>
      <c r="C116" s="63">
        <f aca="true" t="shared" si="14" ref="C116:C131">IF(J116="","",TRIM(J116&amp;"　"&amp;K116))</f>
      </c>
      <c r="D116" s="63">
        <f t="shared" si="11"/>
      </c>
      <c r="E116" s="29">
        <f>'様式 A-1'!$D$7</f>
        <v>0</v>
      </c>
      <c r="F116" s="29" t="e">
        <f>'様式 WA-1（集計作業用）'!$D$6</f>
        <v>#N/A</v>
      </c>
      <c r="G116" s="29">
        <f>'様式 A-1'!$AG$7</f>
        <v>0</v>
      </c>
      <c r="H116" s="24"/>
      <c r="I116" s="62" t="s">
        <v>609</v>
      </c>
      <c r="J116" s="41"/>
      <c r="K116" s="42"/>
      <c r="L116" s="41"/>
      <c r="M116" s="42"/>
      <c r="N116" s="24" t="s">
        <v>36</v>
      </c>
      <c r="O116" s="293"/>
      <c r="P116" s="228"/>
      <c r="Q116" s="207"/>
      <c r="R116" s="207"/>
      <c r="S116" s="207"/>
      <c r="T116" s="30"/>
      <c r="U116" s="362">
        <f>'様式 A-1'!$W$7</f>
        <v>0</v>
      </c>
      <c r="V116" s="207"/>
      <c r="W116" s="207"/>
      <c r="X116" s="206"/>
      <c r="Y116" s="207">
        <f>IF(X116="","",DATEDIF(X116,'様式 A-1'!$G$2,"Y"))</f>
      </c>
      <c r="Z116" s="207"/>
      <c r="AA116" s="30"/>
      <c r="AB116" s="208"/>
      <c r="AC116" s="208"/>
      <c r="AD116" s="208"/>
      <c r="AE116" s="208"/>
      <c r="AF116" s="208"/>
      <c r="AG116" s="208"/>
      <c r="AH116" s="208"/>
      <c r="AI116" s="281"/>
      <c r="AJ116" s="83">
        <f t="shared" si="10"/>
        <v>0</v>
      </c>
      <c r="AK116" s="64">
        <f t="shared" si="12"/>
        <v>0</v>
      </c>
      <c r="AL116" s="64">
        <f t="shared" si="13"/>
        <v>0</v>
      </c>
    </row>
    <row r="117" spans="1:38" ht="24" customHeight="1">
      <c r="A117" s="24">
        <f>IF('様式 A-1'!$AL$1="","",'様式 A-1'!$AL$1)</f>
      </c>
      <c r="B117" s="62"/>
      <c r="C117" s="63">
        <f t="shared" si="14"/>
      </c>
      <c r="D117" s="63">
        <f t="shared" si="11"/>
      </c>
      <c r="E117" s="29">
        <f>'様式 A-1'!$D$7</f>
        <v>0</v>
      </c>
      <c r="F117" s="29" t="e">
        <f>'様式 WA-1（集計作業用）'!$D$6</f>
        <v>#N/A</v>
      </c>
      <c r="G117" s="29">
        <f>'様式 A-1'!$AG$7</f>
        <v>0</v>
      </c>
      <c r="H117" s="24"/>
      <c r="I117" s="62" t="s">
        <v>610</v>
      </c>
      <c r="J117" s="41"/>
      <c r="K117" s="42"/>
      <c r="L117" s="41"/>
      <c r="M117" s="42"/>
      <c r="N117" s="24" t="s">
        <v>36</v>
      </c>
      <c r="O117" s="293"/>
      <c r="P117" s="228"/>
      <c r="Q117" s="207"/>
      <c r="R117" s="207"/>
      <c r="S117" s="207"/>
      <c r="T117" s="30"/>
      <c r="U117" s="362">
        <f>'様式 A-1'!$W$7</f>
        <v>0</v>
      </c>
      <c r="V117" s="207"/>
      <c r="W117" s="207"/>
      <c r="X117" s="206"/>
      <c r="Y117" s="207">
        <f>IF(X117="","",DATEDIF(X117,'様式 A-1'!$G$2,"Y"))</f>
      </c>
      <c r="Z117" s="207"/>
      <c r="AA117" s="30"/>
      <c r="AB117" s="208"/>
      <c r="AC117" s="208"/>
      <c r="AD117" s="208"/>
      <c r="AE117" s="208"/>
      <c r="AF117" s="208"/>
      <c r="AG117" s="208"/>
      <c r="AH117" s="208"/>
      <c r="AI117" s="281"/>
      <c r="AJ117" s="83">
        <f t="shared" si="10"/>
        <v>0</v>
      </c>
      <c r="AK117" s="64">
        <f t="shared" si="12"/>
        <v>0</v>
      </c>
      <c r="AL117" s="64">
        <f t="shared" si="13"/>
        <v>0</v>
      </c>
    </row>
    <row r="118" spans="1:38" ht="24" customHeight="1">
      <c r="A118" s="24">
        <f>IF('様式 A-1'!$AL$1="","",'様式 A-1'!$AL$1)</f>
      </c>
      <c r="B118" s="62"/>
      <c r="C118" s="63">
        <f t="shared" si="14"/>
      </c>
      <c r="D118" s="63">
        <f t="shared" si="11"/>
      </c>
      <c r="E118" s="29">
        <f>'様式 A-1'!$D$7</f>
        <v>0</v>
      </c>
      <c r="F118" s="29" t="e">
        <f>'様式 WA-1（集計作業用）'!$D$6</f>
        <v>#N/A</v>
      </c>
      <c r="G118" s="29">
        <f>'様式 A-1'!$AG$7</f>
        <v>0</v>
      </c>
      <c r="H118" s="24"/>
      <c r="I118" s="62" t="s">
        <v>611</v>
      </c>
      <c r="J118" s="41"/>
      <c r="K118" s="42"/>
      <c r="L118" s="41"/>
      <c r="M118" s="42"/>
      <c r="N118" s="24" t="s">
        <v>36</v>
      </c>
      <c r="O118" s="293"/>
      <c r="P118" s="228"/>
      <c r="Q118" s="207"/>
      <c r="R118" s="207"/>
      <c r="S118" s="207"/>
      <c r="T118" s="30"/>
      <c r="U118" s="362">
        <f>'様式 A-1'!$W$7</f>
        <v>0</v>
      </c>
      <c r="V118" s="207"/>
      <c r="W118" s="207"/>
      <c r="X118" s="206"/>
      <c r="Y118" s="207">
        <f>IF(X118="","",DATEDIF(X118,'様式 A-1'!$G$2,"Y"))</f>
      </c>
      <c r="Z118" s="207"/>
      <c r="AA118" s="30"/>
      <c r="AB118" s="208"/>
      <c r="AC118" s="208"/>
      <c r="AD118" s="208"/>
      <c r="AE118" s="208"/>
      <c r="AF118" s="208"/>
      <c r="AG118" s="208"/>
      <c r="AH118" s="208"/>
      <c r="AI118" s="281"/>
      <c r="AJ118" s="83">
        <f t="shared" si="10"/>
        <v>0</v>
      </c>
      <c r="AK118" s="64">
        <f t="shared" si="12"/>
        <v>0</v>
      </c>
      <c r="AL118" s="64">
        <f t="shared" si="13"/>
        <v>0</v>
      </c>
    </row>
    <row r="119" spans="1:38" ht="24" customHeight="1">
      <c r="A119" s="24">
        <f>IF('様式 A-1'!$AL$1="","",'様式 A-1'!$AL$1)</f>
      </c>
      <c r="B119" s="62"/>
      <c r="C119" s="63">
        <f t="shared" si="14"/>
      </c>
      <c r="D119" s="63">
        <f t="shared" si="11"/>
      </c>
      <c r="E119" s="29">
        <f>'様式 A-1'!$D$7</f>
        <v>0</v>
      </c>
      <c r="F119" s="29" t="e">
        <f>'様式 WA-1（集計作業用）'!$D$6</f>
        <v>#N/A</v>
      </c>
      <c r="G119" s="29">
        <f>'様式 A-1'!$AG$7</f>
        <v>0</v>
      </c>
      <c r="H119" s="24"/>
      <c r="I119" s="62" t="s">
        <v>612</v>
      </c>
      <c r="J119" s="41"/>
      <c r="K119" s="42"/>
      <c r="L119" s="41"/>
      <c r="M119" s="42"/>
      <c r="N119" s="24" t="s">
        <v>36</v>
      </c>
      <c r="O119" s="293"/>
      <c r="P119" s="228"/>
      <c r="Q119" s="207"/>
      <c r="R119" s="207"/>
      <c r="S119" s="207"/>
      <c r="T119" s="30"/>
      <c r="U119" s="362">
        <f>'様式 A-1'!$W$7</f>
        <v>0</v>
      </c>
      <c r="V119" s="207"/>
      <c r="W119" s="207"/>
      <c r="X119" s="206"/>
      <c r="Y119" s="207">
        <f>IF(X119="","",DATEDIF(X119,'様式 A-1'!$G$2,"Y"))</f>
      </c>
      <c r="Z119" s="207"/>
      <c r="AA119" s="30"/>
      <c r="AB119" s="208"/>
      <c r="AC119" s="208"/>
      <c r="AD119" s="208"/>
      <c r="AE119" s="208"/>
      <c r="AF119" s="208"/>
      <c r="AG119" s="208"/>
      <c r="AH119" s="208"/>
      <c r="AI119" s="281"/>
      <c r="AJ119" s="83">
        <f t="shared" si="10"/>
        <v>0</v>
      </c>
      <c r="AK119" s="64">
        <f t="shared" si="12"/>
        <v>0</v>
      </c>
      <c r="AL119" s="64">
        <f t="shared" si="13"/>
        <v>0</v>
      </c>
    </row>
    <row r="120" spans="1:38" ht="24" customHeight="1">
      <c r="A120" s="24">
        <f>IF('様式 A-1'!$AL$1="","",'様式 A-1'!$AL$1)</f>
      </c>
      <c r="B120" s="62"/>
      <c r="C120" s="63">
        <f t="shared" si="14"/>
      </c>
      <c r="D120" s="63">
        <f t="shared" si="11"/>
      </c>
      <c r="E120" s="29">
        <f>'様式 A-1'!$D$7</f>
        <v>0</v>
      </c>
      <c r="F120" s="29" t="e">
        <f>'様式 WA-1（集計作業用）'!$D$6</f>
        <v>#N/A</v>
      </c>
      <c r="G120" s="29">
        <f>'様式 A-1'!$AG$7</f>
        <v>0</v>
      </c>
      <c r="H120" s="24"/>
      <c r="I120" s="62" t="s">
        <v>613</v>
      </c>
      <c r="J120" s="41"/>
      <c r="K120" s="42"/>
      <c r="L120" s="41"/>
      <c r="M120" s="42"/>
      <c r="N120" s="24" t="s">
        <v>36</v>
      </c>
      <c r="O120" s="293"/>
      <c r="P120" s="228"/>
      <c r="Q120" s="207"/>
      <c r="R120" s="207"/>
      <c r="S120" s="207"/>
      <c r="T120" s="30"/>
      <c r="U120" s="362">
        <f>'様式 A-1'!$W$7</f>
        <v>0</v>
      </c>
      <c r="V120" s="207"/>
      <c r="W120" s="207"/>
      <c r="X120" s="206"/>
      <c r="Y120" s="207">
        <f>IF(X120="","",DATEDIF(X120,'様式 A-1'!$G$2,"Y"))</f>
      </c>
      <c r="Z120" s="207"/>
      <c r="AA120" s="30"/>
      <c r="AB120" s="208"/>
      <c r="AC120" s="208"/>
      <c r="AD120" s="208"/>
      <c r="AE120" s="208"/>
      <c r="AF120" s="208"/>
      <c r="AG120" s="208"/>
      <c r="AH120" s="208"/>
      <c r="AI120" s="281"/>
      <c r="AJ120" s="83">
        <f t="shared" si="10"/>
        <v>0</v>
      </c>
      <c r="AK120" s="64">
        <f t="shared" si="12"/>
        <v>0</v>
      </c>
      <c r="AL120" s="64">
        <f t="shared" si="13"/>
        <v>0</v>
      </c>
    </row>
    <row r="121" spans="1:38" ht="24" customHeight="1">
      <c r="A121" s="24">
        <f>IF('様式 A-1'!$AL$1="","",'様式 A-1'!$AL$1)</f>
      </c>
      <c r="B121" s="62"/>
      <c r="C121" s="63">
        <f t="shared" si="14"/>
      </c>
      <c r="D121" s="63">
        <f t="shared" si="11"/>
      </c>
      <c r="E121" s="29">
        <f>'様式 A-1'!$D$7</f>
        <v>0</v>
      </c>
      <c r="F121" s="29" t="e">
        <f>'様式 WA-1（集計作業用）'!$D$6</f>
        <v>#N/A</v>
      </c>
      <c r="G121" s="29">
        <f>'様式 A-1'!$AG$7</f>
        <v>0</v>
      </c>
      <c r="H121" s="24"/>
      <c r="I121" s="62" t="s">
        <v>614</v>
      </c>
      <c r="J121" s="41"/>
      <c r="K121" s="42"/>
      <c r="L121" s="41"/>
      <c r="M121" s="42"/>
      <c r="N121" s="24" t="s">
        <v>36</v>
      </c>
      <c r="O121" s="293"/>
      <c r="P121" s="228"/>
      <c r="Q121" s="207"/>
      <c r="R121" s="207"/>
      <c r="S121" s="207"/>
      <c r="T121" s="30"/>
      <c r="U121" s="362">
        <f>'様式 A-1'!$W$7</f>
        <v>0</v>
      </c>
      <c r="V121" s="207"/>
      <c r="W121" s="207"/>
      <c r="X121" s="206"/>
      <c r="Y121" s="207">
        <f>IF(X121="","",DATEDIF(X121,'様式 A-1'!$G$2,"Y"))</f>
      </c>
      <c r="Z121" s="207"/>
      <c r="AA121" s="30"/>
      <c r="AB121" s="208"/>
      <c r="AC121" s="208"/>
      <c r="AD121" s="208"/>
      <c r="AE121" s="208"/>
      <c r="AF121" s="208"/>
      <c r="AG121" s="208"/>
      <c r="AH121" s="208"/>
      <c r="AI121" s="281"/>
      <c r="AJ121" s="83">
        <f t="shared" si="10"/>
        <v>0</v>
      </c>
      <c r="AK121" s="64">
        <f t="shared" si="12"/>
        <v>0</v>
      </c>
      <c r="AL121" s="64">
        <f t="shared" si="13"/>
        <v>0</v>
      </c>
    </row>
    <row r="122" spans="1:38" ht="24" customHeight="1">
      <c r="A122" s="24">
        <f>IF('様式 A-1'!$AL$1="","",'様式 A-1'!$AL$1)</f>
      </c>
      <c r="B122" s="62"/>
      <c r="C122" s="63">
        <f t="shared" si="14"/>
      </c>
      <c r="D122" s="63">
        <f t="shared" si="11"/>
      </c>
      <c r="E122" s="29">
        <f>'様式 A-1'!$D$7</f>
        <v>0</v>
      </c>
      <c r="F122" s="29" t="e">
        <f>'様式 WA-1（集計作業用）'!$D$6</f>
        <v>#N/A</v>
      </c>
      <c r="G122" s="29">
        <f>'様式 A-1'!$AG$7</f>
        <v>0</v>
      </c>
      <c r="H122" s="24"/>
      <c r="I122" s="62" t="s">
        <v>615</v>
      </c>
      <c r="J122" s="41"/>
      <c r="K122" s="42"/>
      <c r="L122" s="41"/>
      <c r="M122" s="42"/>
      <c r="N122" s="24" t="s">
        <v>36</v>
      </c>
      <c r="O122" s="293"/>
      <c r="P122" s="228"/>
      <c r="Q122" s="207"/>
      <c r="R122" s="207"/>
      <c r="S122" s="207"/>
      <c r="T122" s="30"/>
      <c r="U122" s="362">
        <f>'様式 A-1'!$W$7</f>
        <v>0</v>
      </c>
      <c r="V122" s="207"/>
      <c r="W122" s="207"/>
      <c r="X122" s="206"/>
      <c r="Y122" s="207">
        <f>IF(X122="","",DATEDIF(X122,'様式 A-1'!$G$2,"Y"))</f>
      </c>
      <c r="Z122" s="207"/>
      <c r="AA122" s="30"/>
      <c r="AB122" s="208"/>
      <c r="AC122" s="208"/>
      <c r="AD122" s="208"/>
      <c r="AE122" s="208"/>
      <c r="AF122" s="208"/>
      <c r="AG122" s="208"/>
      <c r="AH122" s="208"/>
      <c r="AI122" s="281"/>
      <c r="AJ122" s="83">
        <f t="shared" si="10"/>
        <v>0</v>
      </c>
      <c r="AK122" s="64">
        <f t="shared" si="12"/>
        <v>0</v>
      </c>
      <c r="AL122" s="64">
        <f t="shared" si="13"/>
        <v>0</v>
      </c>
    </row>
    <row r="123" spans="1:38" ht="24" customHeight="1">
      <c r="A123" s="24">
        <f>IF('様式 A-1'!$AL$1="","",'様式 A-1'!$AL$1)</f>
      </c>
      <c r="B123" s="62"/>
      <c r="C123" s="63">
        <f t="shared" si="14"/>
      </c>
      <c r="D123" s="63">
        <f t="shared" si="11"/>
      </c>
      <c r="E123" s="29">
        <f>'様式 A-1'!$D$7</f>
        <v>0</v>
      </c>
      <c r="F123" s="29" t="e">
        <f>'様式 WA-1（集計作業用）'!$D$6</f>
        <v>#N/A</v>
      </c>
      <c r="G123" s="29">
        <f>'様式 A-1'!$AG$7</f>
        <v>0</v>
      </c>
      <c r="H123" s="24"/>
      <c r="I123" s="62" t="s">
        <v>616</v>
      </c>
      <c r="J123" s="41"/>
      <c r="K123" s="42"/>
      <c r="L123" s="41"/>
      <c r="M123" s="42"/>
      <c r="N123" s="24" t="s">
        <v>36</v>
      </c>
      <c r="O123" s="293"/>
      <c r="P123" s="228"/>
      <c r="Q123" s="207"/>
      <c r="R123" s="207"/>
      <c r="S123" s="207"/>
      <c r="T123" s="30"/>
      <c r="U123" s="362">
        <f>'様式 A-1'!$W$7</f>
        <v>0</v>
      </c>
      <c r="V123" s="207"/>
      <c r="W123" s="207"/>
      <c r="X123" s="206"/>
      <c r="Y123" s="207">
        <f>IF(X123="","",DATEDIF(X123,'様式 A-1'!$G$2,"Y"))</f>
      </c>
      <c r="Z123" s="207"/>
      <c r="AA123" s="30"/>
      <c r="AB123" s="208"/>
      <c r="AC123" s="208"/>
      <c r="AD123" s="208"/>
      <c r="AE123" s="208"/>
      <c r="AF123" s="208"/>
      <c r="AG123" s="208"/>
      <c r="AH123" s="208"/>
      <c r="AI123" s="281"/>
      <c r="AJ123" s="83">
        <f t="shared" si="10"/>
        <v>0</v>
      </c>
      <c r="AK123" s="64">
        <f t="shared" si="12"/>
        <v>0</v>
      </c>
      <c r="AL123" s="64">
        <f t="shared" si="13"/>
        <v>0</v>
      </c>
    </row>
    <row r="124" spans="1:38" ht="24" customHeight="1">
      <c r="A124" s="24">
        <f>IF('様式 A-1'!$AL$1="","",'様式 A-1'!$AL$1)</f>
      </c>
      <c r="B124" s="62"/>
      <c r="C124" s="63">
        <f t="shared" si="14"/>
      </c>
      <c r="D124" s="63">
        <f t="shared" si="11"/>
      </c>
      <c r="E124" s="29">
        <f>'様式 A-1'!$D$7</f>
        <v>0</v>
      </c>
      <c r="F124" s="29" t="e">
        <f>'様式 WA-1（集計作業用）'!$D$6</f>
        <v>#N/A</v>
      </c>
      <c r="G124" s="29">
        <f>'様式 A-1'!$AG$7</f>
        <v>0</v>
      </c>
      <c r="H124" s="24"/>
      <c r="I124" s="62" t="s">
        <v>617</v>
      </c>
      <c r="J124" s="41"/>
      <c r="K124" s="42"/>
      <c r="L124" s="41"/>
      <c r="M124" s="42"/>
      <c r="N124" s="24" t="s">
        <v>36</v>
      </c>
      <c r="O124" s="293"/>
      <c r="P124" s="228"/>
      <c r="Q124" s="207"/>
      <c r="R124" s="207"/>
      <c r="S124" s="207"/>
      <c r="T124" s="30"/>
      <c r="U124" s="362">
        <f>'様式 A-1'!$W$7</f>
        <v>0</v>
      </c>
      <c r="V124" s="207"/>
      <c r="W124" s="207"/>
      <c r="X124" s="206"/>
      <c r="Y124" s="207">
        <f>IF(X124="","",DATEDIF(X124,'様式 A-1'!$G$2,"Y"))</f>
      </c>
      <c r="Z124" s="207"/>
      <c r="AA124" s="30"/>
      <c r="AB124" s="208"/>
      <c r="AC124" s="208"/>
      <c r="AD124" s="208"/>
      <c r="AE124" s="208"/>
      <c r="AF124" s="208"/>
      <c r="AG124" s="208"/>
      <c r="AH124" s="208"/>
      <c r="AI124" s="281"/>
      <c r="AJ124" s="83">
        <f t="shared" si="10"/>
        <v>0</v>
      </c>
      <c r="AK124" s="64">
        <f t="shared" si="12"/>
        <v>0</v>
      </c>
      <c r="AL124" s="64">
        <f t="shared" si="13"/>
        <v>0</v>
      </c>
    </row>
    <row r="125" spans="1:38" ht="24" customHeight="1">
      <c r="A125" s="24">
        <f>IF('様式 A-1'!$AL$1="","",'様式 A-1'!$AL$1)</f>
      </c>
      <c r="B125" s="62"/>
      <c r="C125" s="63">
        <f t="shared" si="14"/>
      </c>
      <c r="D125" s="63">
        <f t="shared" si="11"/>
      </c>
      <c r="E125" s="29">
        <f>'様式 A-1'!$D$7</f>
        <v>0</v>
      </c>
      <c r="F125" s="29" t="e">
        <f>'様式 WA-1（集計作業用）'!$D$6</f>
        <v>#N/A</v>
      </c>
      <c r="G125" s="29">
        <f>'様式 A-1'!$AG$7</f>
        <v>0</v>
      </c>
      <c r="H125" s="24"/>
      <c r="I125" s="62" t="s">
        <v>618</v>
      </c>
      <c r="J125" s="41"/>
      <c r="K125" s="42"/>
      <c r="L125" s="41"/>
      <c r="M125" s="42"/>
      <c r="N125" s="24" t="s">
        <v>36</v>
      </c>
      <c r="O125" s="293"/>
      <c r="P125" s="228"/>
      <c r="Q125" s="207"/>
      <c r="R125" s="207"/>
      <c r="S125" s="207"/>
      <c r="T125" s="30"/>
      <c r="U125" s="362">
        <f>'様式 A-1'!$W$7</f>
        <v>0</v>
      </c>
      <c r="V125" s="207"/>
      <c r="W125" s="207"/>
      <c r="X125" s="206"/>
      <c r="Y125" s="207">
        <f>IF(X125="","",DATEDIF(X125,'様式 A-1'!$G$2,"Y"))</f>
      </c>
      <c r="Z125" s="207"/>
      <c r="AA125" s="30"/>
      <c r="AB125" s="208"/>
      <c r="AC125" s="208"/>
      <c r="AD125" s="208"/>
      <c r="AE125" s="208"/>
      <c r="AF125" s="208"/>
      <c r="AG125" s="208"/>
      <c r="AH125" s="208"/>
      <c r="AI125" s="281"/>
      <c r="AJ125" s="83">
        <f t="shared" si="10"/>
        <v>0</v>
      </c>
      <c r="AK125" s="64">
        <f t="shared" si="12"/>
        <v>0</v>
      </c>
      <c r="AL125" s="64">
        <f t="shared" si="13"/>
        <v>0</v>
      </c>
    </row>
    <row r="126" spans="1:38" ht="24" customHeight="1">
      <c r="A126" s="24">
        <f>IF('様式 A-1'!$AL$1="","",'様式 A-1'!$AL$1)</f>
      </c>
      <c r="B126" s="62"/>
      <c r="C126" s="63">
        <f t="shared" si="14"/>
      </c>
      <c r="D126" s="63">
        <f t="shared" si="11"/>
      </c>
      <c r="E126" s="29">
        <f>'様式 A-1'!$D$7</f>
        <v>0</v>
      </c>
      <c r="F126" s="29" t="e">
        <f>'様式 WA-1（集計作業用）'!$D$6</f>
        <v>#N/A</v>
      </c>
      <c r="G126" s="29">
        <f>'様式 A-1'!$AG$7</f>
        <v>0</v>
      </c>
      <c r="H126" s="24"/>
      <c r="I126" s="62" t="s">
        <v>619</v>
      </c>
      <c r="J126" s="41"/>
      <c r="K126" s="42"/>
      <c r="L126" s="41"/>
      <c r="M126" s="42"/>
      <c r="N126" s="24" t="s">
        <v>36</v>
      </c>
      <c r="O126" s="293"/>
      <c r="P126" s="228"/>
      <c r="Q126" s="207"/>
      <c r="R126" s="207"/>
      <c r="S126" s="207"/>
      <c r="T126" s="30"/>
      <c r="U126" s="362">
        <f>'様式 A-1'!$W$7</f>
        <v>0</v>
      </c>
      <c r="V126" s="207"/>
      <c r="W126" s="207"/>
      <c r="X126" s="206"/>
      <c r="Y126" s="207">
        <f>IF(X126="","",DATEDIF(X126,'様式 A-1'!$G$2,"Y"))</f>
      </c>
      <c r="Z126" s="207"/>
      <c r="AA126" s="30"/>
      <c r="AB126" s="208"/>
      <c r="AC126" s="208"/>
      <c r="AD126" s="208"/>
      <c r="AE126" s="208"/>
      <c r="AF126" s="208"/>
      <c r="AG126" s="208"/>
      <c r="AH126" s="208"/>
      <c r="AI126" s="281"/>
      <c r="AJ126" s="83">
        <f t="shared" si="10"/>
        <v>0</v>
      </c>
      <c r="AK126" s="64">
        <f t="shared" si="12"/>
        <v>0</v>
      </c>
      <c r="AL126" s="64">
        <f t="shared" si="13"/>
        <v>0</v>
      </c>
    </row>
    <row r="127" spans="1:38" ht="24" customHeight="1">
      <c r="A127" s="24">
        <f>IF('様式 A-1'!$AL$1="","",'様式 A-1'!$AL$1)</f>
      </c>
      <c r="B127" s="62"/>
      <c r="C127" s="63">
        <f t="shared" si="14"/>
      </c>
      <c r="D127" s="63">
        <f t="shared" si="11"/>
      </c>
      <c r="E127" s="29">
        <f>'様式 A-1'!$D$7</f>
        <v>0</v>
      </c>
      <c r="F127" s="29" t="e">
        <f>'様式 WA-1（集計作業用）'!$D$6</f>
        <v>#N/A</v>
      </c>
      <c r="G127" s="29">
        <f>'様式 A-1'!$AG$7</f>
        <v>0</v>
      </c>
      <c r="H127" s="24"/>
      <c r="I127" s="62" t="s">
        <v>620</v>
      </c>
      <c r="J127" s="41"/>
      <c r="K127" s="42"/>
      <c r="L127" s="41"/>
      <c r="M127" s="42"/>
      <c r="N127" s="24" t="s">
        <v>36</v>
      </c>
      <c r="O127" s="293"/>
      <c r="P127" s="228"/>
      <c r="Q127" s="207"/>
      <c r="R127" s="207"/>
      <c r="S127" s="207"/>
      <c r="T127" s="30"/>
      <c r="U127" s="362">
        <f>'様式 A-1'!$W$7</f>
        <v>0</v>
      </c>
      <c r="V127" s="207"/>
      <c r="W127" s="207"/>
      <c r="X127" s="206"/>
      <c r="Y127" s="207">
        <f>IF(X127="","",DATEDIF(X127,'様式 A-1'!$G$2,"Y"))</f>
      </c>
      <c r="Z127" s="207"/>
      <c r="AA127" s="30"/>
      <c r="AB127" s="208"/>
      <c r="AC127" s="208"/>
      <c r="AD127" s="208"/>
      <c r="AE127" s="208"/>
      <c r="AF127" s="208"/>
      <c r="AG127" s="208"/>
      <c r="AH127" s="208"/>
      <c r="AI127" s="281"/>
      <c r="AJ127" s="83">
        <f t="shared" si="10"/>
        <v>0</v>
      </c>
      <c r="AK127" s="64">
        <f t="shared" si="12"/>
        <v>0</v>
      </c>
      <c r="AL127" s="64">
        <f t="shared" si="13"/>
        <v>0</v>
      </c>
    </row>
    <row r="128" spans="1:38" ht="24" customHeight="1">
      <c r="A128" s="24">
        <f>IF('様式 A-1'!$AL$1="","",'様式 A-1'!$AL$1)</f>
      </c>
      <c r="B128" s="62"/>
      <c r="C128" s="63">
        <f t="shared" si="14"/>
      </c>
      <c r="D128" s="63">
        <f t="shared" si="11"/>
      </c>
      <c r="E128" s="29">
        <f>'様式 A-1'!$D$7</f>
        <v>0</v>
      </c>
      <c r="F128" s="29" t="e">
        <f>'様式 WA-1（集計作業用）'!$D$6</f>
        <v>#N/A</v>
      </c>
      <c r="G128" s="29">
        <f>'様式 A-1'!$AG$7</f>
        <v>0</v>
      </c>
      <c r="H128" s="24"/>
      <c r="I128" s="62" t="s">
        <v>621</v>
      </c>
      <c r="J128" s="41"/>
      <c r="K128" s="42"/>
      <c r="L128" s="41"/>
      <c r="M128" s="42"/>
      <c r="N128" s="24" t="s">
        <v>36</v>
      </c>
      <c r="O128" s="293"/>
      <c r="P128" s="228"/>
      <c r="Q128" s="207"/>
      <c r="R128" s="207"/>
      <c r="S128" s="207"/>
      <c r="T128" s="30"/>
      <c r="U128" s="362">
        <f>'様式 A-1'!$W$7</f>
        <v>0</v>
      </c>
      <c r="V128" s="207"/>
      <c r="W128" s="207"/>
      <c r="X128" s="206"/>
      <c r="Y128" s="207">
        <f>IF(X128="","",DATEDIF(X128,'様式 A-1'!$G$2,"Y"))</f>
      </c>
      <c r="Z128" s="207"/>
      <c r="AA128" s="30"/>
      <c r="AB128" s="208"/>
      <c r="AC128" s="208"/>
      <c r="AD128" s="208"/>
      <c r="AE128" s="208"/>
      <c r="AF128" s="208"/>
      <c r="AG128" s="208"/>
      <c r="AH128" s="208"/>
      <c r="AI128" s="281"/>
      <c r="AJ128" s="83">
        <f t="shared" si="10"/>
        <v>0</v>
      </c>
      <c r="AK128" s="64">
        <f t="shared" si="12"/>
        <v>0</v>
      </c>
      <c r="AL128" s="64">
        <f t="shared" si="13"/>
        <v>0</v>
      </c>
    </row>
    <row r="129" spans="1:38" ht="24" customHeight="1">
      <c r="A129" s="24">
        <f>IF('様式 A-1'!$AL$1="","",'様式 A-1'!$AL$1)</f>
      </c>
      <c r="B129" s="62"/>
      <c r="C129" s="63">
        <f t="shared" si="14"/>
      </c>
      <c r="D129" s="63">
        <f t="shared" si="11"/>
      </c>
      <c r="E129" s="29">
        <f>'様式 A-1'!$D$7</f>
        <v>0</v>
      </c>
      <c r="F129" s="29" t="e">
        <f>'様式 WA-1（集計作業用）'!$D$6</f>
        <v>#N/A</v>
      </c>
      <c r="G129" s="29">
        <f>'様式 A-1'!$AG$7</f>
        <v>0</v>
      </c>
      <c r="H129" s="24"/>
      <c r="I129" s="62" t="s">
        <v>622</v>
      </c>
      <c r="J129" s="41"/>
      <c r="K129" s="42"/>
      <c r="L129" s="41"/>
      <c r="M129" s="42"/>
      <c r="N129" s="24" t="s">
        <v>36</v>
      </c>
      <c r="O129" s="293"/>
      <c r="P129" s="228"/>
      <c r="Q129" s="207"/>
      <c r="R129" s="207"/>
      <c r="S129" s="207"/>
      <c r="T129" s="30"/>
      <c r="U129" s="362">
        <f>'様式 A-1'!$W$7</f>
        <v>0</v>
      </c>
      <c r="V129" s="207"/>
      <c r="W129" s="207"/>
      <c r="X129" s="206"/>
      <c r="Y129" s="207">
        <f>IF(X129="","",DATEDIF(X129,'様式 A-1'!$G$2,"Y"))</f>
      </c>
      <c r="Z129" s="207"/>
      <c r="AA129" s="30"/>
      <c r="AB129" s="208"/>
      <c r="AC129" s="208"/>
      <c r="AD129" s="208"/>
      <c r="AE129" s="208"/>
      <c r="AF129" s="208"/>
      <c r="AG129" s="208"/>
      <c r="AH129" s="208"/>
      <c r="AI129" s="281"/>
      <c r="AJ129" s="83">
        <f t="shared" si="10"/>
        <v>0</v>
      </c>
      <c r="AK129" s="64">
        <f t="shared" si="12"/>
        <v>0</v>
      </c>
      <c r="AL129" s="64">
        <f t="shared" si="13"/>
        <v>0</v>
      </c>
    </row>
    <row r="130" spans="1:38" ht="24" customHeight="1">
      <c r="A130" s="24">
        <f>IF('様式 A-1'!$AL$1="","",'様式 A-1'!$AL$1)</f>
      </c>
      <c r="B130" s="62"/>
      <c r="C130" s="63">
        <f t="shared" si="14"/>
      </c>
      <c r="D130" s="63">
        <f t="shared" si="11"/>
      </c>
      <c r="E130" s="29">
        <f>'様式 A-1'!$D$7</f>
        <v>0</v>
      </c>
      <c r="F130" s="29" t="e">
        <f>'様式 WA-1（集計作業用）'!$D$6</f>
        <v>#N/A</v>
      </c>
      <c r="G130" s="29">
        <f>'様式 A-1'!$AG$7</f>
        <v>0</v>
      </c>
      <c r="H130" s="24"/>
      <c r="I130" s="62" t="s">
        <v>623</v>
      </c>
      <c r="J130" s="41"/>
      <c r="K130" s="42"/>
      <c r="L130" s="41"/>
      <c r="M130" s="42"/>
      <c r="N130" s="24" t="s">
        <v>36</v>
      </c>
      <c r="O130" s="293"/>
      <c r="P130" s="228"/>
      <c r="Q130" s="207"/>
      <c r="R130" s="207"/>
      <c r="S130" s="207"/>
      <c r="T130" s="30"/>
      <c r="U130" s="362">
        <f>'様式 A-1'!$W$7</f>
        <v>0</v>
      </c>
      <c r="V130" s="207"/>
      <c r="W130" s="207"/>
      <c r="X130" s="206"/>
      <c r="Y130" s="207">
        <f>IF(X130="","",DATEDIF(X130,'様式 A-1'!$G$2,"Y"))</f>
      </c>
      <c r="Z130" s="207"/>
      <c r="AA130" s="30"/>
      <c r="AB130" s="208"/>
      <c r="AC130" s="208"/>
      <c r="AD130" s="208"/>
      <c r="AE130" s="208"/>
      <c r="AF130" s="208"/>
      <c r="AG130" s="208"/>
      <c r="AH130" s="208"/>
      <c r="AI130" s="281"/>
      <c r="AJ130" s="83">
        <f t="shared" si="10"/>
        <v>0</v>
      </c>
      <c r="AK130" s="64">
        <f t="shared" si="12"/>
        <v>0</v>
      </c>
      <c r="AL130" s="64">
        <f t="shared" si="13"/>
        <v>0</v>
      </c>
    </row>
    <row r="131" spans="1:38" ht="24" customHeight="1">
      <c r="A131" s="24">
        <f>IF('様式 A-1'!$AL$1="","",'様式 A-1'!$AL$1)</f>
      </c>
      <c r="B131" s="62"/>
      <c r="C131" s="63">
        <f t="shared" si="14"/>
      </c>
      <c r="D131" s="63">
        <f t="shared" si="11"/>
      </c>
      <c r="E131" s="29">
        <f>'様式 A-1'!$D$7</f>
        <v>0</v>
      </c>
      <c r="F131" s="29" t="e">
        <f>'様式 WA-1（集計作業用）'!$D$6</f>
        <v>#N/A</v>
      </c>
      <c r="G131" s="29">
        <f>'様式 A-1'!$AG$7</f>
        <v>0</v>
      </c>
      <c r="H131" s="24"/>
      <c r="I131" s="62" t="s">
        <v>624</v>
      </c>
      <c r="J131" s="41"/>
      <c r="K131" s="42"/>
      <c r="L131" s="41"/>
      <c r="M131" s="42"/>
      <c r="N131" s="24" t="s">
        <v>36</v>
      </c>
      <c r="O131" s="293"/>
      <c r="P131" s="228"/>
      <c r="Q131" s="207"/>
      <c r="R131" s="207"/>
      <c r="S131" s="207"/>
      <c r="T131" s="30"/>
      <c r="U131" s="362">
        <f>'様式 A-1'!$W$7</f>
        <v>0</v>
      </c>
      <c r="V131" s="207"/>
      <c r="W131" s="207"/>
      <c r="X131" s="206"/>
      <c r="Y131" s="207">
        <f>IF(X131="","",DATEDIF(X131,'様式 A-1'!$G$2,"Y"))</f>
      </c>
      <c r="Z131" s="207"/>
      <c r="AA131" s="30"/>
      <c r="AB131" s="208"/>
      <c r="AC131" s="208"/>
      <c r="AD131" s="208"/>
      <c r="AE131" s="208"/>
      <c r="AF131" s="208"/>
      <c r="AG131" s="208"/>
      <c r="AH131" s="208"/>
      <c r="AI131" s="281"/>
      <c r="AJ131" s="83">
        <f t="shared" si="10"/>
        <v>0</v>
      </c>
      <c r="AK131" s="64">
        <f t="shared" si="12"/>
        <v>0</v>
      </c>
      <c r="AL131" s="64">
        <f t="shared" si="13"/>
        <v>0</v>
      </c>
    </row>
    <row r="132" spans="1:38" s="46" customFormat="1" ht="24" customHeight="1" hidden="1">
      <c r="A132" s="65"/>
      <c r="B132" s="65"/>
      <c r="C132" s="65"/>
      <c r="D132" s="65"/>
      <c r="E132" s="65"/>
      <c r="F132" s="65"/>
      <c r="G132" s="65"/>
      <c r="H132" s="65"/>
      <c r="I132" s="65"/>
      <c r="J132" s="65"/>
      <c r="K132" s="65"/>
      <c r="L132" s="65"/>
      <c r="M132" s="65"/>
      <c r="N132" s="65"/>
      <c r="O132" s="221"/>
      <c r="P132" s="221"/>
      <c r="Q132" s="65"/>
      <c r="R132" s="65"/>
      <c r="S132" s="65"/>
      <c r="T132" s="65"/>
      <c r="U132" s="65"/>
      <c r="V132" s="65"/>
      <c r="W132" s="65"/>
      <c r="X132" s="65"/>
      <c r="Y132" s="65"/>
      <c r="Z132" s="65"/>
      <c r="AA132" s="65"/>
      <c r="AB132" s="172"/>
      <c r="AC132" s="172"/>
      <c r="AD132" s="172"/>
      <c r="AE132" s="172"/>
      <c r="AF132" s="172"/>
      <c r="AG132" s="172"/>
      <c r="AH132" s="172"/>
      <c r="AI132" s="172"/>
      <c r="AJ132" s="65"/>
      <c r="AK132" s="65"/>
      <c r="AL132" s="65"/>
    </row>
    <row r="133" spans="1:48" s="44" customFormat="1" ht="24" customHeight="1" hidden="1">
      <c r="A133" s="165"/>
      <c r="B133" s="165"/>
      <c r="C133" s="165"/>
      <c r="D133" s="165"/>
      <c r="E133" s="165"/>
      <c r="F133" s="165"/>
      <c r="G133" s="165"/>
      <c r="H133" s="165"/>
      <c r="I133" s="165"/>
      <c r="J133" s="165"/>
      <c r="K133" s="165"/>
      <c r="L133" s="165"/>
      <c r="M133" s="165"/>
      <c r="N133" s="165"/>
      <c r="O133" s="229"/>
      <c r="P133" s="353" t="s">
        <v>872</v>
      </c>
      <c r="Q133" s="207" t="s">
        <v>841</v>
      </c>
      <c r="R133" s="350"/>
      <c r="S133" s="350"/>
      <c r="T133" s="350" t="s">
        <v>841</v>
      </c>
      <c r="U133" s="239">
        <f>_xlfn.COUNTIFS(U12:U131,"非加盟",T12:T131,"一般")</f>
        <v>0</v>
      </c>
      <c r="V133" s="165"/>
      <c r="W133" s="165"/>
      <c r="X133" s="165"/>
      <c r="Y133" s="165"/>
      <c r="Z133" s="165"/>
      <c r="AA133" s="236"/>
      <c r="AB133" s="289">
        <f>SUM(AB12:AB131)</f>
        <v>0</v>
      </c>
      <c r="AC133" s="289">
        <f aca="true" t="shared" si="15" ref="AC133:AH133">SUM(AC12:AC131)</f>
        <v>0</v>
      </c>
      <c r="AD133" s="289">
        <f t="shared" si="15"/>
        <v>0</v>
      </c>
      <c r="AE133" s="289">
        <f t="shared" si="15"/>
        <v>0</v>
      </c>
      <c r="AF133" s="289">
        <f t="shared" si="15"/>
        <v>0</v>
      </c>
      <c r="AG133" s="289">
        <f t="shared" si="15"/>
        <v>0</v>
      </c>
      <c r="AH133" s="289">
        <f t="shared" si="15"/>
        <v>0</v>
      </c>
      <c r="AI133" s="164">
        <f>COUNTIF(AI12:AI131,"1")</f>
        <v>0</v>
      </c>
      <c r="AJ133" s="165"/>
      <c r="AK133" s="165"/>
      <c r="AL133" s="107">
        <f>SUM(AL12:AL131)</f>
        <v>0</v>
      </c>
      <c r="AP133" s="92" t="s">
        <v>78</v>
      </c>
      <c r="AQ133" s="166"/>
      <c r="AR133" s="167"/>
      <c r="AS133" s="167"/>
      <c r="AT133" s="167"/>
      <c r="AU133" s="167"/>
      <c r="AV133" s="167"/>
    </row>
    <row r="134" spans="1:48" s="44" customFormat="1" ht="24" customHeight="1" hidden="1">
      <c r="A134" s="165"/>
      <c r="B134" s="165"/>
      <c r="C134" s="165"/>
      <c r="D134" s="165"/>
      <c r="E134" s="165"/>
      <c r="F134" s="165"/>
      <c r="G134" s="165"/>
      <c r="H134" s="165"/>
      <c r="I134" s="165"/>
      <c r="J134" s="165"/>
      <c r="K134" s="165"/>
      <c r="L134" s="165"/>
      <c r="M134" s="165"/>
      <c r="N134" s="165"/>
      <c r="O134" s="229"/>
      <c r="P134" s="231"/>
      <c r="Q134" s="207" t="s">
        <v>870</v>
      </c>
      <c r="R134" s="350"/>
      <c r="S134" s="350"/>
      <c r="T134" s="350" t="s">
        <v>993</v>
      </c>
      <c r="U134" s="239">
        <f>_xlfn.COUNTIFS(U12:U131,"非加盟",T12:T131,"リバイバル")</f>
        <v>0</v>
      </c>
      <c r="V134" s="165"/>
      <c r="W134" s="165"/>
      <c r="X134" s="165"/>
      <c r="Y134" s="165"/>
      <c r="Z134" s="165"/>
      <c r="AA134" s="236"/>
      <c r="AB134" s="233"/>
      <c r="AC134" s="233"/>
      <c r="AD134" s="233"/>
      <c r="AE134" s="233"/>
      <c r="AF134" s="233"/>
      <c r="AG134" s="233"/>
      <c r="AH134" s="233"/>
      <c r="AI134" s="164"/>
      <c r="AJ134" s="165"/>
      <c r="AK134" s="165"/>
      <c r="AL134" s="165"/>
      <c r="AP134" s="166" t="s">
        <v>371</v>
      </c>
      <c r="AQ134" s="166" t="s">
        <v>315</v>
      </c>
      <c r="AR134" s="167"/>
      <c r="AS134" s="167"/>
      <c r="AT134" s="167"/>
      <c r="AU134" s="167"/>
      <c r="AV134" s="167"/>
    </row>
    <row r="135" spans="14:48" s="44" customFormat="1" ht="24" customHeight="1" hidden="1">
      <c r="N135" s="165"/>
      <c r="O135" s="229"/>
      <c r="P135" s="234"/>
      <c r="Q135" s="351" t="s">
        <v>873</v>
      </c>
      <c r="R135" s="350"/>
      <c r="S135" s="350"/>
      <c r="T135" s="350" t="s">
        <v>991</v>
      </c>
      <c r="U135" s="240">
        <f>_xlfn.COUNTIFS(U12:U131,"非加盟",T12:T131,"フレッシュ")</f>
        <v>0</v>
      </c>
      <c r="AA135" s="236"/>
      <c r="AB135" s="233"/>
      <c r="AC135" s="233"/>
      <c r="AD135" s="233"/>
      <c r="AE135" s="233"/>
      <c r="AF135" s="233"/>
      <c r="AG135" s="233"/>
      <c r="AH135" s="233"/>
      <c r="AI135" s="164"/>
      <c r="AP135" s="167"/>
      <c r="AQ135" s="259"/>
      <c r="AR135" s="259" t="s">
        <v>316</v>
      </c>
      <c r="AS135" s="167"/>
      <c r="AT135" s="167"/>
      <c r="AU135" s="167"/>
      <c r="AV135" s="167"/>
    </row>
    <row r="136" spans="14:35" s="46" customFormat="1" ht="24" customHeight="1" hidden="1">
      <c r="N136" s="343"/>
      <c r="O136" s="355"/>
      <c r="T136" s="350" t="s">
        <v>873</v>
      </c>
      <c r="U136" s="239">
        <f>SUM(U133:U135)</f>
        <v>0</v>
      </c>
      <c r="AB136" s="142"/>
      <c r="AC136" s="142"/>
      <c r="AD136" s="142"/>
      <c r="AE136" s="142"/>
      <c r="AF136" s="142"/>
      <c r="AG136" s="142"/>
      <c r="AH136" s="142"/>
      <c r="AI136" s="142"/>
    </row>
    <row r="137" spans="14:43" ht="24" customHeight="1" hidden="1">
      <c r="N137" s="344"/>
      <c r="O137" s="346"/>
      <c r="P137" s="354" t="s">
        <v>871</v>
      </c>
      <c r="Q137" s="207" t="s">
        <v>841</v>
      </c>
      <c r="R137" s="238"/>
      <c r="S137" s="238"/>
      <c r="T137" s="350" t="s">
        <v>841</v>
      </c>
      <c r="U137" s="240">
        <f>_xlfn.COUNTIFS(U12:U131,"第1種",T12:T131,"一般")+_xlfn.COUNTIFS(U12:U131,"第2種",T12:T131,"一般")+_xlfn.COUNTIFS(U12:U131,"第3種",T12:T131,"一般")+_xlfn.COUNTIFS(U12:U131,"第4種",T12:T131,"一般")+_xlfn.COUNTIFS(U12:U131,"第5種",T12:T131,"一般")+_xlfn.COUNTIFS(U12:U131,"第6種",T12:T131,"一般")</f>
        <v>0</v>
      </c>
      <c r="AP137" s="74" t="s">
        <v>372</v>
      </c>
      <c r="AQ137" s="74" t="s">
        <v>446</v>
      </c>
    </row>
    <row r="138" spans="14:46" ht="24" customHeight="1" hidden="1">
      <c r="N138" s="344"/>
      <c r="O138" s="346"/>
      <c r="P138" s="345"/>
      <c r="Q138" s="207" t="s">
        <v>870</v>
      </c>
      <c r="R138" s="352"/>
      <c r="S138" s="352"/>
      <c r="T138" s="350" t="s">
        <v>993</v>
      </c>
      <c r="U138" s="241">
        <f>_xlfn.COUNTIFS(U12:U131,"第1種",T12:T131,"リバイバル")+_xlfn.COUNTIFS(U12:U131,"第2種",T12:T131,"リバイバル")+_xlfn.COUNTIFS(U12:U131,"第3種",T12:T131,"リバイバル")+_xlfn.COUNTIFS(U12:U131,"第4種",T12:T131,"リバイバル")+_xlfn.COUNTIFS(U12:U131,"第5種",T12:T131,"リバイバル")+_xlfn.COUNTIFS(U12:U131,"第6種",T12:T131,"リバイバル")</f>
        <v>0</v>
      </c>
      <c r="AQ138" s="271"/>
      <c r="AR138" s="271"/>
      <c r="AS138" s="271"/>
      <c r="AT138" s="170"/>
    </row>
    <row r="139" spans="14:21" ht="24" customHeight="1" hidden="1">
      <c r="N139" s="344"/>
      <c r="O139" s="346"/>
      <c r="P139" s="345"/>
      <c r="Q139" s="348" t="s">
        <v>873</v>
      </c>
      <c r="R139" s="237"/>
      <c r="S139" s="237"/>
      <c r="T139" s="350" t="s">
        <v>991</v>
      </c>
      <c r="U139" s="240">
        <f>_xlfn.COUNTIFS(U12:U131,"第1種",T12:T131,"フレッシュ")+_xlfn.COUNTIFS(U12:U131,"第2種",T12:T131,"フレッシュ")+_xlfn.COUNTIFS(U12:U131,"第3種",T12:T131,"フレッシュ")+_xlfn.COUNTIFS(U12:U131,"第4種",T12:T131,"フレッシュ")+_xlfn.COUNTIFS(U12:U131,"第5種",T12:T131,"フレッシュ")+_xlfn.COUNTIFS(U12:U131,"第6種",T12:T131,"フレッシュ")</f>
        <v>0</v>
      </c>
    </row>
    <row r="140" spans="14:43" ht="24" customHeight="1" hidden="1">
      <c r="N140" s="347"/>
      <c r="O140" s="346"/>
      <c r="P140" s="346"/>
      <c r="Q140" s="344"/>
      <c r="R140" s="344"/>
      <c r="S140" s="344"/>
      <c r="T140" s="350" t="s">
        <v>873</v>
      </c>
      <c r="U140" s="349">
        <f>SUM(U137:U139)</f>
        <v>0</v>
      </c>
      <c r="AP140" s="74" t="s">
        <v>373</v>
      </c>
      <c r="AQ140" s="74" t="s">
        <v>447</v>
      </c>
    </row>
    <row r="141" spans="14:47" ht="24" customHeight="1" hidden="1">
      <c r="N141" s="347"/>
      <c r="O141" s="346"/>
      <c r="P141" s="229"/>
      <c r="Q141" s="344"/>
      <c r="R141" s="344"/>
      <c r="S141" s="344"/>
      <c r="T141" s="344"/>
      <c r="AQ141" s="271" t="str">
        <f>IF('様式 A-1'!AW68="","",'様式 A-1'!AW68)</f>
        <v>JLA非加盟</v>
      </c>
      <c r="AR141" s="271" t="str">
        <f>IF('様式 A-1'!AW69="","",'様式 A-1'!AW69)</f>
        <v>JLA加盟・一般</v>
      </c>
      <c r="AS141" s="271" t="str">
        <f>IF('様式 A-1'!AW70="","",'様式 A-1'!AW70)</f>
        <v>JLA加盟・リバイバル</v>
      </c>
      <c r="AT141" s="271" t="str">
        <f>IF('様式 A-1'!AW71="","",'様式 A-1'!AW71)</f>
        <v>JLA加盟・フレッシュ</v>
      </c>
      <c r="AU141" s="271">
        <f>IF('様式 A-1'!BA68="","",'様式 A-1'!BA68)</f>
      </c>
    </row>
    <row r="142" spans="14:20" ht="24" customHeight="1" hidden="1">
      <c r="N142" s="344"/>
      <c r="O142" s="346"/>
      <c r="P142" s="229"/>
      <c r="Q142" s="344"/>
      <c r="R142" s="344"/>
      <c r="S142" s="344"/>
      <c r="T142" s="344"/>
    </row>
    <row r="143" spans="42:43" ht="24" customHeight="1" hidden="1">
      <c r="AP143" s="74" t="s">
        <v>374</v>
      </c>
      <c r="AQ143" s="74" t="s">
        <v>516</v>
      </c>
    </row>
    <row r="144" spans="43:48" ht="24" customHeight="1" hidden="1">
      <c r="AQ144" s="271" t="s">
        <v>841</v>
      </c>
      <c r="AR144" s="271" t="s">
        <v>993</v>
      </c>
      <c r="AS144" s="271" t="s">
        <v>990</v>
      </c>
      <c r="AT144" s="271">
        <f>IF('様式 B-1'!AT144="","",'様式 B-1'!AT144)</f>
      </c>
      <c r="AU144" s="271"/>
      <c r="AV144" s="271"/>
    </row>
    <row r="145" ht="24" customHeight="1" hidden="1"/>
    <row r="146" spans="42:43" ht="24" customHeight="1" hidden="1">
      <c r="AP146" s="74" t="s">
        <v>375</v>
      </c>
      <c r="AQ146" s="74" t="s">
        <v>448</v>
      </c>
    </row>
    <row r="147" spans="43:48" ht="24" customHeight="1" hidden="1">
      <c r="AQ147" s="271" t="s">
        <v>772</v>
      </c>
      <c r="AR147" s="271" t="s">
        <v>291</v>
      </c>
      <c r="AS147" s="271" t="s">
        <v>5</v>
      </c>
      <c r="AT147" s="271" t="s">
        <v>859</v>
      </c>
      <c r="AU147" s="271" t="s">
        <v>860</v>
      </c>
      <c r="AV147" s="271"/>
    </row>
    <row r="148" ht="24" customHeight="1" hidden="1"/>
    <row r="149" spans="42:43" ht="24" customHeight="1" hidden="1">
      <c r="AP149" s="74" t="s">
        <v>436</v>
      </c>
      <c r="AQ149" s="74" t="s">
        <v>453</v>
      </c>
    </row>
    <row r="150" ht="24" customHeight="1" hidden="1">
      <c r="AQ150" s="116" t="s">
        <v>367</v>
      </c>
    </row>
    <row r="151" ht="24" customHeight="1" hidden="1"/>
    <row r="152" spans="42:43" ht="24" customHeight="1" hidden="1">
      <c r="AP152" s="74" t="s">
        <v>436</v>
      </c>
      <c r="AQ152" s="74" t="s">
        <v>81</v>
      </c>
    </row>
    <row r="153" spans="43:45" ht="24" customHeight="1" hidden="1">
      <c r="AQ153" s="282">
        <v>1</v>
      </c>
      <c r="AR153" s="282"/>
      <c r="AS153" s="282"/>
    </row>
    <row r="154" ht="24" customHeight="1" hidden="1"/>
    <row r="155" spans="42:48" ht="24" customHeight="1" hidden="1">
      <c r="AP155" s="74" t="s">
        <v>376</v>
      </c>
      <c r="AQ155" s="74" t="s">
        <v>80</v>
      </c>
      <c r="AU155" s="74"/>
      <c r="AV155" s="74"/>
    </row>
    <row r="156" spans="43:48" ht="24" customHeight="1" hidden="1">
      <c r="AQ156" s="282">
        <v>99</v>
      </c>
      <c r="AR156" s="74" t="s">
        <v>292</v>
      </c>
      <c r="AU156" s="74"/>
      <c r="AV156" s="74"/>
    </row>
    <row r="157" ht="24" customHeight="1" hidden="1"/>
    <row r="158" spans="42:43" ht="24" customHeight="1">
      <c r="AP158" s="74" t="s">
        <v>858</v>
      </c>
      <c r="AQ158" s="74" t="s">
        <v>853</v>
      </c>
    </row>
    <row r="159" ht="24" customHeight="1">
      <c r="AQ159" s="74" t="s">
        <v>861</v>
      </c>
    </row>
    <row r="160" ht="24" customHeight="1">
      <c r="AQ160" s="74" t="s">
        <v>854</v>
      </c>
    </row>
    <row r="161" ht="24" customHeight="1">
      <c r="AQ161" s="74" t="s">
        <v>855</v>
      </c>
    </row>
    <row r="162" ht="24" customHeight="1">
      <c r="AQ162" s="74" t="s">
        <v>856</v>
      </c>
    </row>
    <row r="163" ht="24" customHeight="1">
      <c r="AQ163" s="74" t="s">
        <v>857</v>
      </c>
    </row>
  </sheetData>
  <sheetProtection/>
  <mergeCells count="4">
    <mergeCell ref="I3:M3"/>
    <mergeCell ref="AB3:AH3"/>
    <mergeCell ref="AB4:AH4"/>
    <mergeCell ref="I6:AH6"/>
  </mergeCells>
  <conditionalFormatting sqref="AA12:AA131">
    <cfRule type="expression" priority="3" dxfId="8" stopIfTrue="1">
      <formula>$AA12="×情報不足"</formula>
    </cfRule>
  </conditionalFormatting>
  <conditionalFormatting sqref="AB10:AI131">
    <cfRule type="cellIs" priority="1" dxfId="1" operator="equal" stopIfTrue="1">
      <formula>5</formula>
    </cfRule>
    <cfRule type="expression" priority="2" dxfId="0" stopIfTrue="1">
      <formula>AB10=3</formula>
    </cfRule>
  </conditionalFormatting>
  <dataValidations count="7">
    <dataValidation type="list" allowBlank="1" showInputMessage="1" showErrorMessage="1" imeMode="off" sqref="N10:N131">
      <formula1>$AQ$135:$AR$135</formula1>
    </dataValidation>
    <dataValidation type="list" allowBlank="1" showInputMessage="1" showErrorMessage="1" imeMode="off" sqref="T10:T131">
      <formula1>$AQ$144:$AS$144</formula1>
    </dataValidation>
    <dataValidation allowBlank="1" showInputMessage="1" showErrorMessage="1" imeMode="hiragana" sqref="J10:K131"/>
    <dataValidation allowBlank="1" showInputMessage="1" showErrorMessage="1" imeMode="halfKatakana" sqref="L10:M131 AB9:AH9"/>
    <dataValidation allowBlank="1" showInputMessage="1" showErrorMessage="1" imeMode="off" sqref="X10:Y131 O10:O131 P7:P132 AB8:AI8 U9:U11 P140:P65536 Q133:Q135 Q137:Q139 P1:P5 V1:W5 V7:W65536"/>
    <dataValidation type="list" allowBlank="1" showInputMessage="1" showErrorMessage="1" sqref="AB10:AH131">
      <formula1>"1"</formula1>
    </dataValidation>
    <dataValidation type="list" allowBlank="1" showInputMessage="1" showErrorMessage="1" imeMode="hiragana" sqref="Z10:Z131">
      <formula1>$AQ$147:$AU$147</formula1>
    </dataValidation>
  </dataValidations>
  <printOptions horizontalCentered="1"/>
  <pageMargins left="0.3937007874015748" right="0.3937007874015748" top="0.984251968503937" bottom="0.3937007874015748" header="0.7874015748031497" footer="0.1968503937007874"/>
  <pageSetup fitToHeight="5" fitToWidth="1" horizontalDpi="600" verticalDpi="600" orientation="landscape" paperSize="9" scale="67" r:id="rId1"/>
  <headerFooter>
    <oddHeader>&amp;L&amp;"ＭＳ ゴシック,標準"&amp;12&amp;D &amp;T&amp;R&amp;"ＭＳ ゴシック,標準"&amp;12&lt; &amp;P/&amp;N &gt;</oddHeader>
  </headerFooter>
</worksheet>
</file>

<file path=xl/worksheets/sheet4.xml><?xml version="1.0" encoding="utf-8"?>
<worksheet xmlns="http://schemas.openxmlformats.org/spreadsheetml/2006/main" xmlns:r="http://schemas.openxmlformats.org/officeDocument/2006/relationships">
  <sheetPr>
    <tabColor rgb="FFFF9900"/>
    <pageSetUpPr fitToPage="1"/>
  </sheetPr>
  <dimension ref="A1:Z36"/>
  <sheetViews>
    <sheetView showGridLines="0" view="pageBreakPreview" zoomScale="80" zoomScaleNormal="70" zoomScaleSheetLayoutView="80" workbookViewId="0" topLeftCell="G3">
      <selection activeCell="G3" sqref="G3:I3"/>
    </sheetView>
  </sheetViews>
  <sheetFormatPr defaultColWidth="9.00390625" defaultRowHeight="15"/>
  <cols>
    <col min="1" max="1" width="7.7109375" style="123" hidden="1" customWidth="1"/>
    <col min="2" max="2" width="50.7109375" style="123" hidden="1" customWidth="1"/>
    <col min="3" max="4" width="15.7109375" style="123" hidden="1" customWidth="1"/>
    <col min="5" max="6" width="5.7109375" style="123" hidden="1" customWidth="1"/>
    <col min="7" max="7" width="10.7109375" style="123" customWidth="1"/>
    <col min="8" max="11" width="20.421875" style="192" customWidth="1"/>
    <col min="12" max="14" width="20.421875" style="192" hidden="1" customWidth="1"/>
    <col min="15" max="15" width="20.421875" style="192" customWidth="1"/>
    <col min="16" max="19" width="8.7109375" style="123" hidden="1" customWidth="1"/>
    <col min="20" max="28" width="15.7109375" style="123" hidden="1" customWidth="1"/>
    <col min="29" max="36" width="9.00390625" style="123" customWidth="1"/>
    <col min="37" max="16384" width="9.00390625" style="123" customWidth="1"/>
  </cols>
  <sheetData>
    <row r="1" spans="1:26" s="72" customFormat="1" ht="24" customHeight="1" hidden="1">
      <c r="A1" s="76" t="s">
        <v>38</v>
      </c>
      <c r="B1" s="75" t="s">
        <v>260</v>
      </c>
      <c r="C1" s="76" t="s">
        <v>38</v>
      </c>
      <c r="D1" s="76"/>
      <c r="E1" s="76" t="s">
        <v>38</v>
      </c>
      <c r="F1" s="75" t="s">
        <v>260</v>
      </c>
      <c r="G1" s="75" t="s">
        <v>260</v>
      </c>
      <c r="H1" s="75" t="s">
        <v>260</v>
      </c>
      <c r="I1" s="75" t="s">
        <v>260</v>
      </c>
      <c r="J1" s="75"/>
      <c r="K1" s="75" t="s">
        <v>260</v>
      </c>
      <c r="L1" s="75" t="s">
        <v>260</v>
      </c>
      <c r="M1" s="75"/>
      <c r="N1" s="75"/>
      <c r="O1" s="75" t="s">
        <v>260</v>
      </c>
      <c r="P1" s="75" t="s">
        <v>39</v>
      </c>
      <c r="Q1" s="75" t="s">
        <v>39</v>
      </c>
      <c r="R1" s="75" t="s">
        <v>39</v>
      </c>
      <c r="S1" s="76" t="s">
        <v>38</v>
      </c>
      <c r="T1" s="76" t="s">
        <v>38</v>
      </c>
      <c r="U1" s="76" t="s">
        <v>38</v>
      </c>
      <c r="V1" s="76" t="s">
        <v>38</v>
      </c>
      <c r="W1" s="76" t="s">
        <v>38</v>
      </c>
      <c r="X1" s="76" t="s">
        <v>38</v>
      </c>
      <c r="Y1" s="76" t="s">
        <v>38</v>
      </c>
      <c r="Z1" s="76" t="s">
        <v>38</v>
      </c>
    </row>
    <row r="2" spans="1:26" s="95" customFormat="1" ht="24" customHeight="1" hidden="1">
      <c r="A2" s="95" t="s">
        <v>517</v>
      </c>
      <c r="B2" s="96" t="s">
        <v>518</v>
      </c>
      <c r="C2" s="95" t="s">
        <v>519</v>
      </c>
      <c r="E2" s="95" t="s">
        <v>520</v>
      </c>
      <c r="F2" s="96" t="s">
        <v>521</v>
      </c>
      <c r="G2" s="96" t="s">
        <v>522</v>
      </c>
      <c r="H2" s="96" t="s">
        <v>523</v>
      </c>
      <c r="I2" s="96" t="s">
        <v>524</v>
      </c>
      <c r="J2" s="96"/>
      <c r="K2" s="96" t="s">
        <v>525</v>
      </c>
      <c r="L2" s="96" t="s">
        <v>526</v>
      </c>
      <c r="M2" s="96"/>
      <c r="N2" s="96"/>
      <c r="O2" s="96" t="s">
        <v>527</v>
      </c>
      <c r="P2" s="96" t="s">
        <v>528</v>
      </c>
      <c r="Q2" s="96" t="s">
        <v>529</v>
      </c>
      <c r="R2" s="96" t="s">
        <v>530</v>
      </c>
      <c r="S2" s="95" t="s">
        <v>531</v>
      </c>
      <c r="T2" s="95" t="s">
        <v>532</v>
      </c>
      <c r="U2" s="95" t="s">
        <v>533</v>
      </c>
      <c r="V2" s="95" t="s">
        <v>534</v>
      </c>
      <c r="W2" s="95" t="s">
        <v>535</v>
      </c>
      <c r="X2" s="95" t="s">
        <v>536</v>
      </c>
      <c r="Y2" s="95" t="s">
        <v>537</v>
      </c>
      <c r="Z2" s="95" t="s">
        <v>538</v>
      </c>
    </row>
    <row r="3" spans="7:15" ht="24" customHeight="1">
      <c r="G3" s="529" t="s">
        <v>459</v>
      </c>
      <c r="H3" s="529"/>
      <c r="I3" s="529"/>
      <c r="J3" s="533">
        <f>'様式 A-1'!D7</f>
        <v>0</v>
      </c>
      <c r="K3" s="533"/>
      <c r="L3" s="331"/>
      <c r="M3" s="331"/>
      <c r="N3" s="331"/>
      <c r="O3" s="124" t="s">
        <v>513</v>
      </c>
    </row>
    <row r="4" spans="7:19" ht="24" customHeight="1">
      <c r="G4" s="530" t="str">
        <f>'様式 A-1'!AV40</f>
        <v>第23回オーシャンサーフチャレンジin白浜2023</v>
      </c>
      <c r="H4" s="530"/>
      <c r="I4" s="530"/>
      <c r="J4" s="534">
        <f>'様式 A-1'!D8</f>
        <v>0</v>
      </c>
      <c r="K4" s="534"/>
      <c r="L4" s="331"/>
      <c r="M4" s="331"/>
      <c r="N4" s="331"/>
      <c r="O4" s="124" t="s">
        <v>266</v>
      </c>
      <c r="S4" s="46" t="s">
        <v>450</v>
      </c>
    </row>
    <row r="5" ht="24" customHeight="1">
      <c r="S5" s="141" t="s">
        <v>449</v>
      </c>
    </row>
    <row r="6" spans="8:19" ht="22.5" customHeight="1">
      <c r="H6" s="531"/>
      <c r="I6" s="531"/>
      <c r="J6" s="531"/>
      <c r="K6" s="329"/>
      <c r="L6" s="532"/>
      <c r="M6" s="532"/>
      <c r="N6" s="532"/>
      <c r="O6" s="532"/>
      <c r="S6" s="142" t="s">
        <v>449</v>
      </c>
    </row>
    <row r="7" spans="8:19" ht="22.5" customHeight="1">
      <c r="H7" s="283" t="s">
        <v>862</v>
      </c>
      <c r="I7" s="283" t="s">
        <v>834</v>
      </c>
      <c r="J7" s="283"/>
      <c r="K7" s="284"/>
      <c r="L7" s="284"/>
      <c r="M7" s="284"/>
      <c r="N7" s="284"/>
      <c r="O7" s="284"/>
      <c r="S7" s="142"/>
    </row>
    <row r="8" spans="1:15" ht="39.75" customHeight="1">
      <c r="A8" s="125" t="s">
        <v>363</v>
      </c>
      <c r="B8" s="126" t="s">
        <v>20</v>
      </c>
      <c r="C8" s="94" t="s">
        <v>776</v>
      </c>
      <c r="D8" s="93"/>
      <c r="E8" s="125" t="s">
        <v>265</v>
      </c>
      <c r="F8" s="127" t="s">
        <v>255</v>
      </c>
      <c r="G8" s="53" t="s">
        <v>881</v>
      </c>
      <c r="H8" s="151" t="s">
        <v>352</v>
      </c>
      <c r="I8" s="151" t="s">
        <v>354</v>
      </c>
      <c r="J8" s="310"/>
      <c r="K8" s="310"/>
      <c r="L8" s="310"/>
      <c r="M8" s="310"/>
      <c r="N8" s="310"/>
      <c r="O8" s="310"/>
    </row>
    <row r="9" spans="1:15" ht="36.75" customHeight="1">
      <c r="A9" s="129">
        <f>IF('様式 A-1'!$AL$1="","",'様式 A-1'!$AL$1)</f>
      </c>
      <c r="B9" s="155">
        <f>'様式 A-1'!$D$7</f>
        <v>0</v>
      </c>
      <c r="C9" s="155" t="e">
        <f>'様式 WA-1（集計作業用）'!$D$6</f>
        <v>#N/A</v>
      </c>
      <c r="D9" s="186"/>
      <c r="E9" s="156">
        <f>IF('様式 A-1'!$AI$1="","",'様式 A-1'!$AI$1)</f>
      </c>
      <c r="F9" s="156">
        <v>1</v>
      </c>
      <c r="G9" s="360" t="s">
        <v>878</v>
      </c>
      <c r="H9" s="286"/>
      <c r="I9" s="286"/>
      <c r="J9" s="310"/>
      <c r="K9" s="310"/>
      <c r="L9" s="310"/>
      <c r="M9" s="310"/>
      <c r="N9" s="310"/>
      <c r="O9" s="310"/>
    </row>
    <row r="10" spans="1:15" ht="36.75" customHeight="1" hidden="1">
      <c r="A10" s="129">
        <f>IF('様式 A-1'!$AL$1="","",'様式 A-1'!$AL$1)</f>
      </c>
      <c r="B10" s="155">
        <f>'様式 A-1'!$D$7</f>
        <v>0</v>
      </c>
      <c r="C10" s="155" t="e">
        <f>'様式 WA-1（集計作業用）'!$D$6</f>
        <v>#N/A</v>
      </c>
      <c r="D10" s="186"/>
      <c r="E10" s="156">
        <f>IF('様式 A-1'!$AI$1="","",'様式 A-1'!$AI$1)</f>
      </c>
      <c r="F10" s="156">
        <v>2</v>
      </c>
      <c r="G10" s="132"/>
      <c r="H10" s="286"/>
      <c r="I10" s="286"/>
      <c r="J10" s="310"/>
      <c r="K10" s="310"/>
      <c r="L10" s="310"/>
      <c r="M10" s="310"/>
      <c r="N10" s="310"/>
      <c r="O10" s="310"/>
    </row>
    <row r="11" spans="1:15" ht="36.75" customHeight="1" hidden="1">
      <c r="A11" s="129">
        <f>IF('様式 A-1'!$AL$1="","",'様式 A-1'!$AL$1)</f>
      </c>
      <c r="B11" s="155">
        <f>'様式 A-1'!$D$7</f>
        <v>0</v>
      </c>
      <c r="C11" s="155" t="e">
        <f>'様式 WA-1（集計作業用）'!$D$6</f>
        <v>#N/A</v>
      </c>
      <c r="D11" s="186"/>
      <c r="E11" s="156">
        <f>IF('様式 A-1'!$AI$1="","",'様式 A-1'!$AI$1)</f>
      </c>
      <c r="F11" s="129">
        <v>3</v>
      </c>
      <c r="G11" s="133" t="s">
        <v>62</v>
      </c>
      <c r="H11" s="310"/>
      <c r="I11" s="310"/>
      <c r="J11" s="310"/>
      <c r="K11" s="310"/>
      <c r="L11" s="310"/>
      <c r="M11" s="310"/>
      <c r="N11" s="310"/>
      <c r="O11" s="310"/>
    </row>
    <row r="12" ht="13.5" thickBot="1"/>
    <row r="13" spans="7:19" ht="45" customHeight="1" thickBot="1">
      <c r="G13" s="526" t="s">
        <v>1070</v>
      </c>
      <c r="H13" s="527"/>
      <c r="I13" s="527"/>
      <c r="J13" s="527"/>
      <c r="K13" s="527"/>
      <c r="L13" s="527"/>
      <c r="M13" s="527"/>
      <c r="N13" s="527"/>
      <c r="O13" s="528"/>
      <c r="S13" s="113" t="s">
        <v>78</v>
      </c>
    </row>
    <row r="14" spans="8:20" ht="24" customHeight="1">
      <c r="H14" s="330"/>
      <c r="I14" s="330"/>
      <c r="J14" s="330"/>
      <c r="K14" s="330"/>
      <c r="L14" s="330"/>
      <c r="M14" s="330"/>
      <c r="N14" s="330"/>
      <c r="S14" s="123" t="s">
        <v>360</v>
      </c>
      <c r="T14" s="74" t="s">
        <v>453</v>
      </c>
    </row>
    <row r="15" ht="24" customHeight="1">
      <c r="T15" s="116" t="s">
        <v>366</v>
      </c>
    </row>
    <row r="16" ht="24" customHeight="1"/>
    <row r="17" spans="11:22" ht="24" customHeight="1">
      <c r="K17" s="376"/>
      <c r="S17" s="123" t="s">
        <v>360</v>
      </c>
      <c r="T17" s="74" t="s">
        <v>81</v>
      </c>
      <c r="U17" s="61"/>
      <c r="V17" s="61"/>
    </row>
    <row r="18" spans="20:22" ht="24" customHeight="1">
      <c r="T18" s="259">
        <v>1</v>
      </c>
      <c r="U18" s="259"/>
      <c r="V18" s="259"/>
    </row>
    <row r="19" ht="24" customHeight="1"/>
    <row r="20" spans="19:20" ht="24" customHeight="1">
      <c r="S20" s="123" t="s">
        <v>360</v>
      </c>
      <c r="T20" s="123" t="s">
        <v>357</v>
      </c>
    </row>
    <row r="21" ht="24" customHeight="1">
      <c r="T21" s="116" t="s">
        <v>356</v>
      </c>
    </row>
    <row r="22" ht="24" customHeight="1"/>
    <row r="23" ht="24" customHeight="1">
      <c r="T23" s="137" t="s">
        <v>355</v>
      </c>
    </row>
    <row r="24" spans="20:26" ht="24" customHeight="1">
      <c r="T24" s="126" t="s">
        <v>20</v>
      </c>
      <c r="U24" s="127" t="s">
        <v>255</v>
      </c>
      <c r="V24" s="53" t="s">
        <v>321</v>
      </c>
      <c r="W24" s="128" t="s">
        <v>361</v>
      </c>
      <c r="X24" s="128" t="s">
        <v>362</v>
      </c>
      <c r="Y24" s="128" t="s">
        <v>352</v>
      </c>
      <c r="Z24" s="128"/>
    </row>
    <row r="25" spans="20:26" ht="24" customHeight="1">
      <c r="T25" s="130" t="s">
        <v>358</v>
      </c>
      <c r="U25" s="129">
        <v>1</v>
      </c>
      <c r="V25" s="131" t="s">
        <v>22</v>
      </c>
      <c r="W25" s="130"/>
      <c r="X25" s="135"/>
      <c r="Y25" s="135"/>
      <c r="Z25" s="135"/>
    </row>
    <row r="26" spans="20:26" ht="24" customHeight="1">
      <c r="T26" s="130" t="s">
        <v>358</v>
      </c>
      <c r="U26" s="129">
        <v>2</v>
      </c>
      <c r="V26" s="132" t="s">
        <v>32</v>
      </c>
      <c r="W26" s="135"/>
      <c r="X26" s="130"/>
      <c r="Y26" s="135"/>
      <c r="Z26" s="135"/>
    </row>
    <row r="27" spans="20:26" ht="24" customHeight="1">
      <c r="T27" s="130" t="s">
        <v>358</v>
      </c>
      <c r="U27" s="129">
        <v>3</v>
      </c>
      <c r="V27" s="133" t="s">
        <v>62</v>
      </c>
      <c r="W27" s="135"/>
      <c r="X27" s="135"/>
      <c r="Y27" s="130"/>
      <c r="Z27" s="135"/>
    </row>
    <row r="28" ht="24" customHeight="1"/>
    <row r="29" ht="24" customHeight="1">
      <c r="T29" s="137" t="s">
        <v>359</v>
      </c>
    </row>
    <row r="30" spans="20:26" ht="24" customHeight="1">
      <c r="T30" s="126" t="s">
        <v>20</v>
      </c>
      <c r="U30" s="127" t="s">
        <v>255</v>
      </c>
      <c r="V30" s="53" t="s">
        <v>321</v>
      </c>
      <c r="W30" s="128" t="s">
        <v>352</v>
      </c>
      <c r="X30" s="128" t="s">
        <v>354</v>
      </c>
      <c r="Y30" s="128" t="s">
        <v>353</v>
      </c>
      <c r="Z30" s="128"/>
    </row>
    <row r="31" spans="20:26" ht="24" customHeight="1">
      <c r="T31" s="135" t="s">
        <v>358</v>
      </c>
      <c r="U31" s="136">
        <v>1</v>
      </c>
      <c r="V31" s="136" t="s">
        <v>22</v>
      </c>
      <c r="W31" s="135"/>
      <c r="X31" s="135"/>
      <c r="Y31" s="135"/>
      <c r="Z31" s="135"/>
    </row>
    <row r="32" spans="20:26" ht="24" customHeight="1">
      <c r="T32" s="135" t="s">
        <v>358</v>
      </c>
      <c r="U32" s="136">
        <v>2</v>
      </c>
      <c r="V32" s="136" t="s">
        <v>32</v>
      </c>
      <c r="W32" s="135"/>
      <c r="X32" s="135"/>
      <c r="Y32" s="135"/>
      <c r="Z32" s="135"/>
    </row>
    <row r="33" spans="20:26" ht="24" customHeight="1">
      <c r="T33" s="130" t="s">
        <v>358</v>
      </c>
      <c r="U33" s="129">
        <v>3</v>
      </c>
      <c r="V33" s="133" t="s">
        <v>62</v>
      </c>
      <c r="W33" s="130"/>
      <c r="X33" s="130"/>
      <c r="Y33" s="130"/>
      <c r="Z33" s="135"/>
    </row>
    <row r="34" ht="24" customHeight="1"/>
    <row r="35" spans="19:22" ht="24" customHeight="1">
      <c r="S35" s="285" t="s">
        <v>625</v>
      </c>
      <c r="T35" s="130">
        <f>SUM(H9:N10)</f>
        <v>0</v>
      </c>
      <c r="U35" s="332" t="s">
        <v>880</v>
      </c>
      <c r="V35" s="130">
        <f>SUM(H9:I9)</f>
        <v>0</v>
      </c>
    </row>
    <row r="36" spans="21:22" ht="24" customHeight="1">
      <c r="U36" s="332"/>
      <c r="V36" s="130"/>
    </row>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sheetData>
  <sheetProtection password="E856" sheet="1"/>
  <mergeCells count="8">
    <mergeCell ref="G13:O13"/>
    <mergeCell ref="G3:I3"/>
    <mergeCell ref="G4:I4"/>
    <mergeCell ref="H6:J6"/>
    <mergeCell ref="L6:M6"/>
    <mergeCell ref="N6:O6"/>
    <mergeCell ref="J3:K3"/>
    <mergeCell ref="J4:K4"/>
  </mergeCells>
  <dataValidations count="5">
    <dataValidation type="list" allowBlank="1" showDropDown="1" showInputMessage="1" showErrorMessage="1" imeMode="off" sqref="H11:O11 J8:O10">
      <formula1>$T$18</formula1>
    </dataValidation>
    <dataValidation type="list" allowBlank="1" showInputMessage="1" showErrorMessage="1" imeMode="off" sqref="H9 I9">
      <formula1>"1,2"</formula1>
    </dataValidation>
    <dataValidation allowBlank="1" showInputMessage="1" showErrorMessage="1" imeMode="halfKatakana" sqref="H8:I8"/>
    <dataValidation allowBlank="1" showInputMessage="1" showErrorMessage="1" imeMode="off" sqref="H6:H7 O7 K6:L7 M7 N6:N7 I7:J7"/>
    <dataValidation type="list" allowBlank="1" showInputMessage="1" showErrorMessage="1" imeMode="off" sqref="I10 H10">
      <formula1>"1"</formula1>
    </dataValidation>
  </dataValidations>
  <printOptions horizontalCentered="1"/>
  <pageMargins left="0.3937007874015748" right="0.3937007874015748" top="0.984251968503937" bottom="0.3937007874015748" header="0.7874015748031497" footer="0.1968503937007874"/>
  <pageSetup fitToHeight="1" fitToWidth="1" horizontalDpi="600" verticalDpi="600" orientation="landscape" paperSize="9" r:id="rId1"/>
  <headerFooter>
    <oddHeader>&amp;L&amp;"ＭＳ ゴシック,標準"&amp;12&amp;D &amp;T&amp;R&amp;"ＭＳ ゴシック,標準"&amp;12&lt; &amp;P/&amp;N &gt;</oddHeader>
  </headerFooter>
</worksheet>
</file>

<file path=xl/worksheets/sheet5.xml><?xml version="1.0" encoding="utf-8"?>
<worksheet xmlns="http://schemas.openxmlformats.org/spreadsheetml/2006/main" xmlns:r="http://schemas.openxmlformats.org/officeDocument/2006/relationships">
  <dimension ref="A1:CI185"/>
  <sheetViews>
    <sheetView zoomScale="70" zoomScaleNormal="70" zoomScalePageLayoutView="0" workbookViewId="0" topLeftCell="A1">
      <selection activeCell="A1" sqref="A1"/>
    </sheetView>
  </sheetViews>
  <sheetFormatPr defaultColWidth="9.00390625" defaultRowHeight="15"/>
  <cols>
    <col min="1" max="1" width="10.7109375" style="1" customWidth="1"/>
    <col min="2" max="4" width="40.7109375" style="1" hidden="1" customWidth="1"/>
    <col min="5" max="5" width="17.28125" style="1" hidden="1" customWidth="1"/>
    <col min="6" max="7" width="16.7109375" style="1" hidden="1" customWidth="1"/>
    <col min="8" max="35" width="10.7109375" style="1" hidden="1" customWidth="1"/>
    <col min="36" max="36" width="1.421875" style="1" hidden="1" customWidth="1"/>
    <col min="37" max="41" width="13.7109375" style="1" hidden="1" customWidth="1"/>
    <col min="42" max="53" width="10.7109375" style="1" hidden="1" customWidth="1"/>
    <col min="54" max="54" width="21.8515625" style="1" hidden="1" customWidth="1"/>
    <col min="55" max="75" width="10.7109375" style="1" hidden="1" customWidth="1"/>
    <col min="76" max="76" width="10.7109375" style="303" hidden="1" customWidth="1"/>
    <col min="77" max="86" width="10.7109375" style="1" hidden="1" customWidth="1"/>
    <col min="87" max="90" width="10.7109375" style="1" customWidth="1"/>
    <col min="91" max="16384" width="9.00390625" style="1" customWidth="1"/>
  </cols>
  <sheetData>
    <row r="1" spans="1:87" ht="19.5" customHeight="1">
      <c r="A1" s="2" t="s">
        <v>460</v>
      </c>
      <c r="B1" s="2" t="s">
        <v>461</v>
      </c>
      <c r="C1" s="2" t="s">
        <v>462</v>
      </c>
      <c r="D1" s="2"/>
      <c r="E1" s="2"/>
      <c r="F1" s="2" t="s">
        <v>463</v>
      </c>
      <c r="G1" s="2" t="s">
        <v>464</v>
      </c>
      <c r="H1" s="2" t="s">
        <v>465</v>
      </c>
      <c r="I1" s="2" t="s">
        <v>466</v>
      </c>
      <c r="J1" s="2" t="s">
        <v>467</v>
      </c>
      <c r="K1" s="2" t="s">
        <v>468</v>
      </c>
      <c r="L1" s="2" t="s">
        <v>469</v>
      </c>
      <c r="M1" s="2" t="s">
        <v>470</v>
      </c>
      <c r="N1" s="2" t="s">
        <v>471</v>
      </c>
      <c r="O1" s="2" t="s">
        <v>472</v>
      </c>
      <c r="P1" s="2" t="s">
        <v>473</v>
      </c>
      <c r="Q1" s="2" t="s">
        <v>474</v>
      </c>
      <c r="R1" s="2" t="s">
        <v>475</v>
      </c>
      <c r="S1" s="2" t="s">
        <v>476</v>
      </c>
      <c r="T1" s="2" t="s">
        <v>477</v>
      </c>
      <c r="U1" s="2" t="s">
        <v>478</v>
      </c>
      <c r="V1" s="2" t="s">
        <v>479</v>
      </c>
      <c r="W1" s="2" t="s">
        <v>480</v>
      </c>
      <c r="X1" s="2" t="s">
        <v>481</v>
      </c>
      <c r="Y1" s="2" t="s">
        <v>482</v>
      </c>
      <c r="Z1" s="2" t="s">
        <v>480</v>
      </c>
      <c r="AA1" s="2" t="s">
        <v>481</v>
      </c>
      <c r="AB1" s="2" t="s">
        <v>482</v>
      </c>
      <c r="AC1" s="2" t="s">
        <v>480</v>
      </c>
      <c r="AD1" s="2" t="s">
        <v>481</v>
      </c>
      <c r="AE1" s="2" t="s">
        <v>482</v>
      </c>
      <c r="AF1" s="2" t="s">
        <v>480</v>
      </c>
      <c r="AG1" s="2" t="s">
        <v>481</v>
      </c>
      <c r="AH1" s="2" t="s">
        <v>482</v>
      </c>
      <c r="AI1" s="2" t="s">
        <v>483</v>
      </c>
      <c r="AJ1" s="2"/>
      <c r="AK1" s="2"/>
      <c r="AL1" s="2"/>
      <c r="AM1" s="2"/>
      <c r="AN1" s="2"/>
      <c r="AO1" s="2"/>
      <c r="AP1" s="2" t="s">
        <v>484</v>
      </c>
      <c r="AQ1" s="2" t="s">
        <v>485</v>
      </c>
      <c r="AR1" s="2" t="s">
        <v>486</v>
      </c>
      <c r="AS1" s="2" t="s">
        <v>487</v>
      </c>
      <c r="AT1" s="2" t="s">
        <v>488</v>
      </c>
      <c r="AU1" s="2" t="s">
        <v>489</v>
      </c>
      <c r="AV1" s="2" t="s">
        <v>490</v>
      </c>
      <c r="AW1" s="2" t="s">
        <v>491</v>
      </c>
      <c r="AX1" s="2" t="s">
        <v>492</v>
      </c>
      <c r="AY1" s="2" t="s">
        <v>493</v>
      </c>
      <c r="AZ1" s="2" t="s">
        <v>494</v>
      </c>
      <c r="BA1" s="2" t="s">
        <v>495</v>
      </c>
      <c r="BB1" s="2" t="s">
        <v>496</v>
      </c>
      <c r="BC1" s="2" t="s">
        <v>497</v>
      </c>
      <c r="BD1" s="2" t="s">
        <v>498</v>
      </c>
      <c r="BE1" s="2" t="s">
        <v>499</v>
      </c>
      <c r="BF1" s="2" t="s">
        <v>500</v>
      </c>
      <c r="BG1" s="2" t="s">
        <v>501</v>
      </c>
      <c r="BH1" s="2" t="s">
        <v>502</v>
      </c>
      <c r="BI1" s="2" t="s">
        <v>503</v>
      </c>
      <c r="BJ1" s="2" t="s">
        <v>504</v>
      </c>
      <c r="BK1" s="2" t="s">
        <v>505</v>
      </c>
      <c r="BL1" s="2" t="s">
        <v>506</v>
      </c>
      <c r="BM1" s="2"/>
      <c r="BN1" s="2"/>
      <c r="BO1" s="2"/>
      <c r="BP1" s="2"/>
      <c r="BQ1" s="2" t="s">
        <v>507</v>
      </c>
      <c r="BR1" s="2" t="s">
        <v>508</v>
      </c>
      <c r="BS1" s="2" t="s">
        <v>509</v>
      </c>
      <c r="BT1" s="2" t="s">
        <v>510</v>
      </c>
      <c r="BU1" s="2"/>
      <c r="BV1" s="2"/>
      <c r="BW1" s="2"/>
      <c r="BX1" s="299"/>
      <c r="BY1" s="2" t="s">
        <v>511</v>
      </c>
      <c r="BZ1" s="2" t="s">
        <v>512</v>
      </c>
      <c r="CA1" s="2"/>
      <c r="CB1" s="2"/>
      <c r="CC1" s="2"/>
      <c r="CD1" s="2"/>
      <c r="CE1" s="2"/>
      <c r="CF1" s="2"/>
      <c r="CG1" s="2"/>
      <c r="CH1" s="2"/>
      <c r="CI1" s="2"/>
    </row>
    <row r="2" spans="1:87" s="81" customFormat="1" ht="19.5" customHeight="1">
      <c r="A2" s="82" t="s">
        <v>369</v>
      </c>
      <c r="B2" s="82" t="s">
        <v>54</v>
      </c>
      <c r="C2" s="82" t="s">
        <v>54</v>
      </c>
      <c r="D2" s="82"/>
      <c r="E2" s="82"/>
      <c r="F2" s="82" t="s">
        <v>55</v>
      </c>
      <c r="G2" s="82" t="s">
        <v>55</v>
      </c>
      <c r="H2" s="82" t="s">
        <v>56</v>
      </c>
      <c r="I2" s="82" t="s">
        <v>57</v>
      </c>
      <c r="J2" s="82" t="s">
        <v>57</v>
      </c>
      <c r="K2" s="82" t="s">
        <v>57</v>
      </c>
      <c r="L2" s="82" t="s">
        <v>57</v>
      </c>
      <c r="M2" s="82" t="s">
        <v>57</v>
      </c>
      <c r="N2" s="82" t="s">
        <v>57</v>
      </c>
      <c r="O2" s="82" t="s">
        <v>57</v>
      </c>
      <c r="P2" s="82" t="s">
        <v>58</v>
      </c>
      <c r="Q2" s="82" t="s">
        <v>58</v>
      </c>
      <c r="R2" s="82" t="s">
        <v>58</v>
      </c>
      <c r="S2" s="82" t="s">
        <v>58</v>
      </c>
      <c r="T2" s="82" t="s">
        <v>58</v>
      </c>
      <c r="U2" s="82" t="s">
        <v>58</v>
      </c>
      <c r="V2" s="82" t="s">
        <v>58</v>
      </c>
      <c r="W2" s="82" t="s">
        <v>349</v>
      </c>
      <c r="X2" s="82" t="s">
        <v>349</v>
      </c>
      <c r="Y2" s="82" t="s">
        <v>349</v>
      </c>
      <c r="Z2" s="82" t="s">
        <v>349</v>
      </c>
      <c r="AA2" s="82" t="s">
        <v>349</v>
      </c>
      <c r="AB2" s="82" t="s">
        <v>349</v>
      </c>
      <c r="AC2" s="82" t="s">
        <v>349</v>
      </c>
      <c r="AD2" s="82" t="s">
        <v>349</v>
      </c>
      <c r="AE2" s="82" t="s">
        <v>349</v>
      </c>
      <c r="AF2" s="82" t="s">
        <v>349</v>
      </c>
      <c r="AG2" s="82" t="s">
        <v>349</v>
      </c>
      <c r="AH2" s="82" t="s">
        <v>349</v>
      </c>
      <c r="AI2" s="82" t="s">
        <v>349</v>
      </c>
      <c r="AJ2" s="82"/>
      <c r="AK2" s="82"/>
      <c r="AL2" s="82"/>
      <c r="AM2" s="82"/>
      <c r="AN2" s="82"/>
      <c r="AO2" s="82"/>
      <c r="AP2" s="82" t="s">
        <v>349</v>
      </c>
      <c r="AQ2" s="82" t="s">
        <v>369</v>
      </c>
      <c r="AR2" s="82" t="s">
        <v>369</v>
      </c>
      <c r="AS2" s="82" t="s">
        <v>369</v>
      </c>
      <c r="AT2" s="82" t="s">
        <v>369</v>
      </c>
      <c r="AU2" s="82" t="s">
        <v>369</v>
      </c>
      <c r="AV2" s="82" t="s">
        <v>60</v>
      </c>
      <c r="AW2" s="82" t="s">
        <v>60</v>
      </c>
      <c r="AX2" s="82" t="s">
        <v>60</v>
      </c>
      <c r="AY2" s="82" t="s">
        <v>60</v>
      </c>
      <c r="AZ2" s="82" t="s">
        <v>60</v>
      </c>
      <c r="BA2" s="82" t="s">
        <v>60</v>
      </c>
      <c r="BB2" s="82" t="s">
        <v>61</v>
      </c>
      <c r="BC2" s="82" t="s">
        <v>61</v>
      </c>
      <c r="BD2" s="82" t="s">
        <v>61</v>
      </c>
      <c r="BE2" s="82" t="s">
        <v>61</v>
      </c>
      <c r="BF2" s="82" t="s">
        <v>61</v>
      </c>
      <c r="BG2" s="82" t="s">
        <v>61</v>
      </c>
      <c r="BH2" s="82" t="s">
        <v>341</v>
      </c>
      <c r="BI2" s="82" t="s">
        <v>261</v>
      </c>
      <c r="BJ2" s="82" t="s">
        <v>262</v>
      </c>
      <c r="BK2" s="82" t="s">
        <v>263</v>
      </c>
      <c r="BL2" s="82" t="s">
        <v>264</v>
      </c>
      <c r="BM2" s="82"/>
      <c r="BN2" s="82"/>
      <c r="BO2" s="82"/>
      <c r="BP2" s="82"/>
      <c r="BQ2" s="82" t="s">
        <v>278</v>
      </c>
      <c r="BR2" s="82" t="s">
        <v>279</v>
      </c>
      <c r="BS2" s="82" t="s">
        <v>280</v>
      </c>
      <c r="BT2" s="82" t="s">
        <v>281</v>
      </c>
      <c r="BU2" s="82"/>
      <c r="BV2" s="82"/>
      <c r="BW2" s="82"/>
      <c r="BX2" s="300"/>
      <c r="BY2" s="82" t="s">
        <v>539</v>
      </c>
      <c r="BZ2" s="82" t="s">
        <v>540</v>
      </c>
      <c r="CA2" s="82"/>
      <c r="CB2" s="82"/>
      <c r="CC2" s="82"/>
      <c r="CD2" s="82"/>
      <c r="CE2" s="82"/>
      <c r="CF2" s="82"/>
      <c r="CG2" s="82"/>
      <c r="CH2" s="82"/>
      <c r="CI2" s="82"/>
    </row>
    <row r="3" spans="23:76" s="110" customFormat="1" ht="19.5" customHeight="1">
      <c r="W3" s="110" t="s">
        <v>308</v>
      </c>
      <c r="BX3" s="301"/>
    </row>
    <row r="4" spans="1:87" ht="32.25" customHeight="1">
      <c r="A4" s="2"/>
      <c r="B4" s="110" t="s">
        <v>274</v>
      </c>
      <c r="C4" s="110"/>
      <c r="D4" s="110"/>
      <c r="E4" s="110" t="s">
        <v>828</v>
      </c>
      <c r="F4" s="110" t="s">
        <v>296</v>
      </c>
      <c r="G4" s="110"/>
      <c r="H4" s="110" t="s">
        <v>269</v>
      </c>
      <c r="I4" s="110" t="s">
        <v>270</v>
      </c>
      <c r="J4" s="110"/>
      <c r="K4" s="110"/>
      <c r="L4" s="110"/>
      <c r="M4" s="110"/>
      <c r="N4" s="110"/>
      <c r="O4" s="110"/>
      <c r="P4" s="110" t="s">
        <v>300</v>
      </c>
      <c r="Q4" s="110"/>
      <c r="R4" s="110"/>
      <c r="S4" s="110"/>
      <c r="T4" s="110"/>
      <c r="U4" s="110"/>
      <c r="V4" s="110"/>
      <c r="W4" s="535" t="str">
        <f>'様式 A-1'!Q17</f>
        <v>JLA非加盟</v>
      </c>
      <c r="X4" s="535"/>
      <c r="Y4" s="535"/>
      <c r="Z4" s="535" t="str">
        <f>'様式 A-1'!Q18</f>
        <v>JLA加盟・一般</v>
      </c>
      <c r="AA4" s="535"/>
      <c r="AB4" s="535"/>
      <c r="AC4" s="535" t="str">
        <f>'様式 A-1'!Q19</f>
        <v>JLA加盟・リバイバル</v>
      </c>
      <c r="AD4" s="535"/>
      <c r="AE4" s="535"/>
      <c r="AF4" s="535" t="str">
        <f>'様式 A-1'!Q20</f>
        <v>JLA加盟・フレッシュ</v>
      </c>
      <c r="AG4" s="535"/>
      <c r="AH4" s="535"/>
      <c r="AI4" s="201" t="s">
        <v>1071</v>
      </c>
      <c r="AJ4" s="2"/>
      <c r="AK4" s="294" t="str">
        <f>'様式 A-1'!B17</f>
        <v>JLA非加盟</v>
      </c>
      <c r="AL4" s="294" t="str">
        <f>'様式 A-1'!B18</f>
        <v>JLA加盟・一般</v>
      </c>
      <c r="AM4" s="294" t="str">
        <f>'様式 A-1'!B19</f>
        <v>JLA加盟・リバイバル</v>
      </c>
      <c r="AN4" s="294" t="str">
        <f>'様式 A-1'!B20</f>
        <v>JLA加盟・フレッシュ</v>
      </c>
      <c r="AO4" s="294" t="str">
        <f>'様式 A-1'!B21</f>
        <v>チーム種目</v>
      </c>
      <c r="AP4" s="294"/>
      <c r="AQ4" s="2"/>
      <c r="AR4" s="2"/>
      <c r="AS4" s="2"/>
      <c r="AT4" s="2"/>
      <c r="AU4" s="2"/>
      <c r="AV4" s="110" t="s">
        <v>273</v>
      </c>
      <c r="AW4" s="110"/>
      <c r="AX4" s="110"/>
      <c r="AY4" s="110"/>
      <c r="AZ4" s="110"/>
      <c r="BA4" s="110"/>
      <c r="BB4" s="110" t="s">
        <v>347</v>
      </c>
      <c r="BC4" s="110"/>
      <c r="BD4" s="110"/>
      <c r="BE4" s="110"/>
      <c r="BF4" s="110"/>
      <c r="BG4" s="110"/>
      <c r="BH4" s="110" t="s">
        <v>348</v>
      </c>
      <c r="BI4" s="110" t="s">
        <v>345</v>
      </c>
      <c r="BJ4" s="110"/>
      <c r="BK4" s="110"/>
      <c r="BL4" s="110"/>
      <c r="BM4" s="110"/>
      <c r="BN4" s="110"/>
      <c r="BO4" s="110"/>
      <c r="BP4" s="110"/>
      <c r="BQ4" s="110" t="s">
        <v>346</v>
      </c>
      <c r="BR4" s="110"/>
      <c r="BS4" s="110"/>
      <c r="BT4" s="110"/>
      <c r="BU4" s="110"/>
      <c r="BV4" s="110"/>
      <c r="BW4" s="110"/>
      <c r="BX4" s="301"/>
      <c r="BY4" s="110" t="s">
        <v>879</v>
      </c>
      <c r="BZ4" s="110"/>
      <c r="CA4" s="110"/>
      <c r="CB4" s="110"/>
      <c r="CC4" s="110"/>
      <c r="CD4" s="110"/>
      <c r="CE4" s="110"/>
      <c r="CF4" s="110"/>
      <c r="CG4" s="2"/>
      <c r="CH4" s="2"/>
      <c r="CI4" s="2"/>
    </row>
    <row r="5" spans="1:84" ht="30" customHeight="1">
      <c r="A5" s="40" t="s">
        <v>456</v>
      </c>
      <c r="B5" s="35" t="s">
        <v>76</v>
      </c>
      <c r="C5" s="80"/>
      <c r="D5" s="184" t="s">
        <v>774</v>
      </c>
      <c r="E5" s="184"/>
      <c r="F5" s="36">
        <f>IF('様式 A-1'!AW64="","",'様式 A-1'!AW64)</f>
      </c>
      <c r="G5" s="36" t="s">
        <v>868</v>
      </c>
      <c r="H5" s="37">
        <f>IF('様式 A-1'!AG6="","","予選区分")</f>
      </c>
      <c r="I5" s="38" t="s">
        <v>8</v>
      </c>
      <c r="J5" s="38" t="s">
        <v>27</v>
      </c>
      <c r="K5" s="38" t="s">
        <v>13</v>
      </c>
      <c r="L5" s="38" t="s">
        <v>9</v>
      </c>
      <c r="M5" s="38" t="s">
        <v>10</v>
      </c>
      <c r="N5" s="38" t="s">
        <v>11</v>
      </c>
      <c r="O5" s="38" t="s">
        <v>12</v>
      </c>
      <c r="P5" s="108" t="s">
        <v>301</v>
      </c>
      <c r="Q5" s="108" t="s">
        <v>302</v>
      </c>
      <c r="R5" s="108" t="s">
        <v>303</v>
      </c>
      <c r="S5" s="108" t="s">
        <v>304</v>
      </c>
      <c r="T5" s="108" t="s">
        <v>305</v>
      </c>
      <c r="U5" s="108" t="s">
        <v>306</v>
      </c>
      <c r="V5" s="108" t="s">
        <v>307</v>
      </c>
      <c r="W5" s="202" t="s">
        <v>816</v>
      </c>
      <c r="X5" s="202" t="s">
        <v>817</v>
      </c>
      <c r="Y5" s="203" t="s">
        <v>818</v>
      </c>
      <c r="Z5" s="202" t="s">
        <v>816</v>
      </c>
      <c r="AA5" s="202" t="s">
        <v>817</v>
      </c>
      <c r="AB5" s="203" t="s">
        <v>818</v>
      </c>
      <c r="AC5" s="202" t="s">
        <v>816</v>
      </c>
      <c r="AD5" s="202" t="s">
        <v>817</v>
      </c>
      <c r="AE5" s="203" t="s">
        <v>818</v>
      </c>
      <c r="AF5" s="202" t="s">
        <v>816</v>
      </c>
      <c r="AG5" s="202" t="s">
        <v>817</v>
      </c>
      <c r="AH5" s="203" t="s">
        <v>818</v>
      </c>
      <c r="AI5" s="202">
        <f>IF('様式 A-1'!$R26="","",'様式 A-1'!$R26&amp;"女子")</f>
      </c>
      <c r="AJ5" s="36"/>
      <c r="AK5" s="203"/>
      <c r="AL5" s="203"/>
      <c r="AM5" s="203"/>
      <c r="AN5" s="203"/>
      <c r="AO5" s="203"/>
      <c r="AP5" s="307" t="s">
        <v>28</v>
      </c>
      <c r="AQ5" s="111" t="s">
        <v>277</v>
      </c>
      <c r="AR5" s="111" t="s">
        <v>271</v>
      </c>
      <c r="AS5" s="109" t="s">
        <v>272</v>
      </c>
      <c r="AT5" s="111" t="s">
        <v>276</v>
      </c>
      <c r="AU5" s="111" t="s">
        <v>275</v>
      </c>
      <c r="AV5" s="36">
        <f>IF('様式 A-1'!Z22="","",'様式 A-1'!Z22)</f>
      </c>
      <c r="AW5" s="36">
        <f>IF('様式 A-1'!AB22="","",'様式 A-1'!AB22)</f>
      </c>
      <c r="AX5" s="36">
        <f>IF('様式 A-1'!AD22="","",'様式 A-1'!AD22)</f>
      </c>
      <c r="AY5" s="36">
        <f>IF('様式 A-1'!AF22="","",'様式 A-1'!AF22)</f>
      </c>
      <c r="AZ5" s="36">
        <f>IF('様式 A-1'!AH22="","",'様式 A-1'!AH22)</f>
      </c>
      <c r="BA5" s="36">
        <f>IF('様式 A-1'!AJ22="","",'様式 A-1'!AJ22)</f>
      </c>
      <c r="BB5" s="205" t="s">
        <v>852</v>
      </c>
      <c r="BC5" s="39" t="s">
        <v>819</v>
      </c>
      <c r="BD5" s="39" t="s">
        <v>820</v>
      </c>
      <c r="BE5" s="39" t="s">
        <v>821</v>
      </c>
      <c r="BF5" s="39" t="s">
        <v>822</v>
      </c>
      <c r="BG5" s="39" t="s">
        <v>823</v>
      </c>
      <c r="BH5" s="112" t="s">
        <v>342</v>
      </c>
      <c r="BI5" s="305" t="str">
        <f>'様式 B-1'!AB9</f>
        <v>ﾗﾝｽｲﾑﾗﾝ</v>
      </c>
      <c r="BJ5" s="305" t="str">
        <f>'様式 B-1'!AC9</f>
        <v>ﾎﾞｰﾄﾞﾚｰｽ</v>
      </c>
      <c r="BK5" s="305" t="str">
        <f>'様式 B-1'!AD9</f>
        <v>ｻｰﾌｽｷｰﾚｰｽ</v>
      </c>
      <c r="BL5" s="305" t="str">
        <f>'様式 B-1'!AE9</f>
        <v>ﾋﾞｰﾁﾌﾗｯｸﾞｽ</v>
      </c>
      <c r="BM5" s="305"/>
      <c r="BN5" s="305"/>
      <c r="BO5" s="305"/>
      <c r="BP5" s="298"/>
      <c r="BQ5" s="304" t="str">
        <f>'様式 B-2'!AB9</f>
        <v>ﾗﾝｽｲﾑﾗﾝ</v>
      </c>
      <c r="BR5" s="304" t="str">
        <f>'様式 B-2'!AC9</f>
        <v>ﾎﾞｰﾄﾞﾚｰｽ</v>
      </c>
      <c r="BS5" s="304" t="str">
        <f>'様式 B-2'!AD9</f>
        <v>ｻｰﾌｽｷｰﾚｰｽ</v>
      </c>
      <c r="BT5" s="304" t="str">
        <f>'様式 B-2'!AE9</f>
        <v>ﾋﾞｰﾁﾌﾗｯｸﾞｽ</v>
      </c>
      <c r="BU5" s="304"/>
      <c r="BV5" s="304"/>
      <c r="BW5" s="304"/>
      <c r="BX5" s="298"/>
      <c r="BY5" s="361" t="str">
        <f>'様式 C-1'!H8</f>
        <v>ﾚｽｷｭｰﾁｭｰﾌﾞﾚｽｷｭｰ</v>
      </c>
      <c r="BZ5" s="361" t="str">
        <f>'様式 C-1'!I8</f>
        <v>ﾎﾞｰﾄﾞﾚｽｷｭｰ</v>
      </c>
      <c r="CA5" s="361"/>
      <c r="CB5" s="361"/>
      <c r="CC5" s="333"/>
      <c r="CD5" s="333"/>
      <c r="CE5" s="333"/>
      <c r="CF5" s="333"/>
    </row>
    <row r="6" spans="1:84" s="3" customFormat="1" ht="24.75" customHeight="1">
      <c r="A6" s="154">
        <f>'様式 A-1'!AL1</f>
        <v>0</v>
      </c>
      <c r="B6" s="3">
        <f>'様式 A-1'!D7</f>
        <v>0</v>
      </c>
      <c r="C6" s="79">
        <f>'様式 A-1'!D8</f>
        <v>0</v>
      </c>
      <c r="D6" s="79" t="e">
        <f>VLOOKUP(B6,B13:C185,2,FALSE)</f>
        <v>#N/A</v>
      </c>
      <c r="E6" s="79">
        <f>'様式 A-1'!W7</f>
        <v>0</v>
      </c>
      <c r="F6" s="3">
        <f>IF('様式 A-1'!AB7="","",'様式 A-1'!AB7)</f>
      </c>
      <c r="G6" s="3" t="str">
        <f>'様式 A-1'!AM7&amp;"-"&amp;'様式 A-1'!AP7</f>
        <v>-</v>
      </c>
      <c r="H6" s="3">
        <f>'様式 A-1'!AG7</f>
        <v>0</v>
      </c>
      <c r="I6" s="3">
        <f>TRIM('様式 A-1'!C11&amp;"　"&amp;'様式 A-1'!F11)</f>
      </c>
      <c r="J6" s="3">
        <f>ASC(TRIM('様式 A-1'!K11&amp;" "&amp;'様式 A-1'!O11))</f>
      </c>
      <c r="K6" s="3">
        <f>'様式 A-1'!U11</f>
        <v>0</v>
      </c>
      <c r="L6" s="3">
        <f>'様式 A-1'!D12</f>
        <v>0</v>
      </c>
      <c r="M6" s="3">
        <f>'様式 A-1'!G12</f>
        <v>0</v>
      </c>
      <c r="N6" s="32">
        <f>'様式 A-1'!C13</f>
        <v>0</v>
      </c>
      <c r="O6" s="32">
        <f>'様式 A-1'!I13</f>
        <v>0</v>
      </c>
      <c r="P6" s="3">
        <f>IF('様式 A-1'!Y11="",I6,TRIM('様式 A-1'!Y11)&amp;"　"&amp;'様式 A-1'!AB11)</f>
      </c>
      <c r="Q6" s="3">
        <f>IF('様式 A-1'!AG11="",J6,ASC(TRIM('様式 A-1'!AG11&amp;" "&amp;'様式 A-1'!AK11)))</f>
      </c>
      <c r="R6" s="3">
        <f>IF('様式 A-1'!AQ11="",K6,'様式 A-1'!AQ11)</f>
        <v>0</v>
      </c>
      <c r="S6" s="3">
        <f>IF('様式 A-1'!Z12="",L6,'様式 A-1'!Z12)</f>
        <v>0</v>
      </c>
      <c r="T6" s="3">
        <f>IF('様式 A-1'!AC12="",M6,'様式 A-1'!AC12)</f>
        <v>0</v>
      </c>
      <c r="U6" s="3">
        <f>IF('様式 A-1'!Y13="",N6,'様式 A-1'!Y13)</f>
        <v>0</v>
      </c>
      <c r="V6" s="3">
        <f>IF('様式 A-1'!AE13="",O6,'様式 A-1'!AE13)</f>
        <v>0</v>
      </c>
      <c r="W6" s="204">
        <f>'様式 A-1'!T17</f>
        <v>0</v>
      </c>
      <c r="X6" s="204">
        <f>'様式 A-1'!V17</f>
        <v>0</v>
      </c>
      <c r="Y6" s="204">
        <f>SUM(W6:X6)</f>
        <v>0</v>
      </c>
      <c r="Z6" s="204">
        <f>'様式 A-1'!T18</f>
        <v>0</v>
      </c>
      <c r="AA6" s="204">
        <f>'様式 A-1'!V18</f>
        <v>0</v>
      </c>
      <c r="AB6" s="204">
        <f>SUM(Z6:AA6)</f>
        <v>0</v>
      </c>
      <c r="AC6" s="204">
        <f>'様式 A-1'!T19</f>
        <v>0</v>
      </c>
      <c r="AD6" s="204">
        <f>'様式 A-1'!V19</f>
        <v>0</v>
      </c>
      <c r="AE6" s="204">
        <f>SUM(AC6:AD6)</f>
        <v>0</v>
      </c>
      <c r="AF6" s="204">
        <f>'様式 A-1'!T20</f>
        <v>0</v>
      </c>
      <c r="AG6" s="204">
        <f>'様式 A-1'!V20</f>
        <v>0</v>
      </c>
      <c r="AH6" s="204">
        <f>SUM(AF6:AG6)</f>
        <v>0</v>
      </c>
      <c r="AI6" s="204">
        <f>SUM(Y6,AB6,AE6,AH6)</f>
        <v>0</v>
      </c>
      <c r="AJ6" s="34"/>
      <c r="AK6" s="308">
        <f>'様式 A-1'!$L17</f>
        <v>0</v>
      </c>
      <c r="AL6" s="308">
        <f>'様式 A-1'!$L18</f>
        <v>0</v>
      </c>
      <c r="AM6" s="308">
        <f>'様式 A-1'!$L19</f>
        <v>0</v>
      </c>
      <c r="AN6" s="308">
        <f>'様式 A-1'!$L20</f>
        <v>0</v>
      </c>
      <c r="AO6" s="308">
        <f>'様式 A-1'!$L21</f>
        <v>0</v>
      </c>
      <c r="AP6" s="309">
        <f>SUM(AK6:AO6)</f>
        <v>0</v>
      </c>
      <c r="AQ6" s="33"/>
      <c r="AR6" s="33"/>
      <c r="AS6" s="33"/>
      <c r="AT6" s="33"/>
      <c r="AU6" s="33"/>
      <c r="AV6" s="3">
        <f>'様式 A-1'!Z23</f>
        <v>0</v>
      </c>
      <c r="AW6" s="3">
        <f>'様式 A-1'!AB23</f>
        <v>0</v>
      </c>
      <c r="AX6" s="3">
        <f>'様式 A-1'!AD23</f>
        <v>0</v>
      </c>
      <c r="AY6" s="3">
        <f>'様式 A-1'!AF23</f>
        <v>0</v>
      </c>
      <c r="AZ6" s="3">
        <f>'様式 A-1'!AH23</f>
        <v>0</v>
      </c>
      <c r="BA6" s="3">
        <f>'様式 A-1'!AB18</f>
        <v>0</v>
      </c>
      <c r="BB6" s="3">
        <f>'様式 A-1'!E31</f>
        <v>0</v>
      </c>
      <c r="BC6" s="3">
        <f>IF('様式 A-1'!J31="","",'様式 A-1'!J31&amp;"　"&amp;'様式 A-1'!M31)</f>
      </c>
      <c r="BD6" s="3">
        <f>IF('様式 A-1'!Q31="","",'様式 A-1'!Q31&amp;"　"&amp;'様式 A-1'!T31)</f>
      </c>
      <c r="BE6" s="3">
        <f>IF('様式 A-1'!X31="","",'様式 A-1'!X31&amp;"　"&amp;'様式 A-1'!AA31)</f>
      </c>
      <c r="BF6" s="3">
        <f>IF('様式 A-1'!AE31="","",'様式 A-1'!AE31&amp;"　"&amp;'様式 A-1'!AH31)</f>
      </c>
      <c r="BG6" s="3">
        <f>IF('様式 A-1'!AL31="","",'様式 A-1'!AL31&amp;"　"&amp;'様式 A-1'!AO31)</f>
      </c>
      <c r="BH6" s="3">
        <f>IF('様式 A-1'!T36="","",'様式 A-1'!T36)</f>
      </c>
      <c r="BI6" s="34">
        <f>'様式 B-1'!AB133</f>
        <v>0</v>
      </c>
      <c r="BJ6" s="34">
        <f>'様式 B-1'!AC133</f>
        <v>0</v>
      </c>
      <c r="BK6" s="34">
        <f>'様式 B-1'!AD133</f>
        <v>0</v>
      </c>
      <c r="BL6" s="34">
        <f>'様式 B-1'!AE133</f>
        <v>0</v>
      </c>
      <c r="BM6" s="34"/>
      <c r="BN6" s="34"/>
      <c r="BO6" s="34"/>
      <c r="BP6" s="34"/>
      <c r="BQ6" s="34">
        <f>'様式 B-2'!AB133</f>
        <v>0</v>
      </c>
      <c r="BR6" s="34">
        <f>'様式 B-2'!AC133</f>
        <v>0</v>
      </c>
      <c r="BS6" s="34">
        <f>'様式 B-2'!AD133</f>
        <v>0</v>
      </c>
      <c r="BT6" s="34">
        <f>'様式 B-2'!AE133</f>
        <v>0</v>
      </c>
      <c r="BU6" s="34"/>
      <c r="BV6" s="34"/>
      <c r="BW6" s="34"/>
      <c r="BX6" s="302"/>
      <c r="BY6" s="306">
        <f>'様式 C-1'!H9</f>
        <v>0</v>
      </c>
      <c r="BZ6" s="306">
        <f>'様式 C-1'!I9</f>
        <v>0</v>
      </c>
      <c r="CA6" s="306"/>
      <c r="CB6" s="306"/>
      <c r="CC6" s="306"/>
      <c r="CD6" s="306"/>
      <c r="CE6" s="306"/>
      <c r="CF6" s="306"/>
    </row>
    <row r="7" ht="19.5" customHeight="1"/>
    <row r="8" ht="19.5" customHeight="1"/>
    <row r="9" ht="19.5" customHeight="1"/>
    <row r="10" ht="19.5" customHeight="1">
      <c r="A10" s="3"/>
    </row>
    <row r="11" ht="19.5" customHeight="1"/>
    <row r="12" spans="2:3" ht="16.5" customHeight="1">
      <c r="B12" s="169" t="s">
        <v>701</v>
      </c>
      <c r="C12" s="169" t="s">
        <v>811</v>
      </c>
    </row>
    <row r="13" spans="2:3" ht="16.5" customHeight="1">
      <c r="B13" s="3" t="s">
        <v>888</v>
      </c>
      <c r="C13" s="3" t="s">
        <v>994</v>
      </c>
    </row>
    <row r="14" spans="2:5" ht="16.5" customHeight="1">
      <c r="B14" s="3" t="s">
        <v>629</v>
      </c>
      <c r="C14" s="3" t="s">
        <v>702</v>
      </c>
      <c r="E14" s="3"/>
    </row>
    <row r="15" spans="2:3" ht="16.5" customHeight="1">
      <c r="B15" s="3" t="s">
        <v>889</v>
      </c>
      <c r="C15" s="3" t="s">
        <v>1042</v>
      </c>
    </row>
    <row r="16" spans="2:4" ht="16.5" customHeight="1">
      <c r="B16" s="3" t="s">
        <v>890</v>
      </c>
      <c r="C16" s="3" t="s">
        <v>1041</v>
      </c>
      <c r="D16" s="3"/>
    </row>
    <row r="17" spans="2:3" ht="16.5" customHeight="1">
      <c r="B17" s="3" t="s">
        <v>891</v>
      </c>
      <c r="C17" s="3" t="s">
        <v>995</v>
      </c>
    </row>
    <row r="18" spans="2:3" ht="16.5" customHeight="1">
      <c r="B18" s="3" t="s">
        <v>630</v>
      </c>
      <c r="C18" s="3" t="s">
        <v>703</v>
      </c>
    </row>
    <row r="19" spans="2:3" ht="16.5" customHeight="1">
      <c r="B19" s="3" t="s">
        <v>892</v>
      </c>
      <c r="C19" s="3" t="s">
        <v>787</v>
      </c>
    </row>
    <row r="20" spans="2:3" ht="16.5" customHeight="1">
      <c r="B20" s="3" t="s">
        <v>631</v>
      </c>
      <c r="C20" s="3" t="s">
        <v>704</v>
      </c>
    </row>
    <row r="21" spans="2:3" ht="16.5" customHeight="1">
      <c r="B21" s="3" t="s">
        <v>893</v>
      </c>
      <c r="C21" s="3" t="s">
        <v>788</v>
      </c>
    </row>
    <row r="22" spans="2:3" ht="16.5" customHeight="1">
      <c r="B22" s="3" t="s">
        <v>894</v>
      </c>
      <c r="C22" s="3" t="s">
        <v>789</v>
      </c>
    </row>
    <row r="23" spans="2:3" ht="16.5" customHeight="1">
      <c r="B23" s="3" t="s">
        <v>895</v>
      </c>
      <c r="C23" s="3" t="s">
        <v>1043</v>
      </c>
    </row>
    <row r="24" spans="2:3" ht="16.5" customHeight="1">
      <c r="B24" s="3" t="s">
        <v>632</v>
      </c>
      <c r="C24" s="3" t="s">
        <v>705</v>
      </c>
    </row>
    <row r="25" spans="2:3" ht="16.5" customHeight="1">
      <c r="B25" s="3" t="s">
        <v>896</v>
      </c>
      <c r="C25" s="3" t="s">
        <v>1044</v>
      </c>
    </row>
    <row r="26" spans="2:3" ht="16.5" customHeight="1">
      <c r="B26" s="3" t="s">
        <v>897</v>
      </c>
      <c r="C26" s="3" t="s">
        <v>996</v>
      </c>
    </row>
    <row r="27" spans="2:3" ht="16.5" customHeight="1">
      <c r="B27" s="3" t="s">
        <v>633</v>
      </c>
      <c r="C27" s="3" t="s">
        <v>706</v>
      </c>
    </row>
    <row r="28" spans="2:3" ht="16.5" customHeight="1">
      <c r="B28" s="3" t="s">
        <v>634</v>
      </c>
      <c r="C28" s="3" t="s">
        <v>707</v>
      </c>
    </row>
    <row r="29" spans="2:3" ht="16.5" customHeight="1">
      <c r="B29" s="3" t="s">
        <v>898</v>
      </c>
      <c r="C29" s="3" t="s">
        <v>997</v>
      </c>
    </row>
    <row r="30" spans="2:3" ht="16.5" customHeight="1">
      <c r="B30" s="3" t="s">
        <v>635</v>
      </c>
      <c r="C30" s="3" t="s">
        <v>708</v>
      </c>
    </row>
    <row r="31" spans="2:3" ht="16.5" customHeight="1">
      <c r="B31" s="3" t="s">
        <v>636</v>
      </c>
      <c r="C31" s="3" t="s">
        <v>709</v>
      </c>
    </row>
    <row r="32" spans="2:3" ht="16.5" customHeight="1">
      <c r="B32" s="3" t="s">
        <v>637</v>
      </c>
      <c r="C32" s="3" t="s">
        <v>710</v>
      </c>
    </row>
    <row r="33" spans="2:3" ht="16.5" customHeight="1">
      <c r="B33" s="3" t="s">
        <v>899</v>
      </c>
      <c r="C33" s="3" t="s">
        <v>1045</v>
      </c>
    </row>
    <row r="34" spans="2:3" ht="16.5" customHeight="1">
      <c r="B34" s="3" t="s">
        <v>900</v>
      </c>
      <c r="C34" s="3" t="s">
        <v>998</v>
      </c>
    </row>
    <row r="35" spans="2:3" ht="16.5" customHeight="1">
      <c r="B35" s="3" t="s">
        <v>638</v>
      </c>
      <c r="C35" s="3" t="s">
        <v>711</v>
      </c>
    </row>
    <row r="36" spans="2:3" ht="16.5" customHeight="1">
      <c r="B36" s="3" t="s">
        <v>639</v>
      </c>
      <c r="C36" s="3" t="s">
        <v>712</v>
      </c>
    </row>
    <row r="37" spans="2:3" ht="16.5" customHeight="1">
      <c r="B37" s="3" t="s">
        <v>640</v>
      </c>
      <c r="C37" s="3" t="s">
        <v>713</v>
      </c>
    </row>
    <row r="38" spans="2:3" ht="16.5" customHeight="1">
      <c r="B38" s="3" t="s">
        <v>641</v>
      </c>
      <c r="C38" s="3" t="s">
        <v>714</v>
      </c>
    </row>
    <row r="39" spans="2:3" ht="16.5" customHeight="1">
      <c r="B39" s="3" t="s">
        <v>642</v>
      </c>
      <c r="C39" s="3" t="s">
        <v>715</v>
      </c>
    </row>
    <row r="40" spans="2:3" ht="16.5" customHeight="1">
      <c r="B40" s="3" t="s">
        <v>901</v>
      </c>
      <c r="C40" s="3" t="s">
        <v>790</v>
      </c>
    </row>
    <row r="41" spans="2:3" ht="16.5" customHeight="1">
      <c r="B41" s="3" t="s">
        <v>643</v>
      </c>
      <c r="C41" s="3" t="s">
        <v>716</v>
      </c>
    </row>
    <row r="42" spans="2:3" ht="16.5" customHeight="1">
      <c r="B42" s="3" t="s">
        <v>902</v>
      </c>
      <c r="C42" s="3" t="s">
        <v>999</v>
      </c>
    </row>
    <row r="43" spans="2:3" ht="16.5" customHeight="1">
      <c r="B43" s="3" t="s">
        <v>644</v>
      </c>
      <c r="C43" s="3" t="s">
        <v>717</v>
      </c>
    </row>
    <row r="44" spans="2:3" ht="16.5" customHeight="1">
      <c r="B44" s="3" t="s">
        <v>645</v>
      </c>
      <c r="C44" s="3" t="s">
        <v>718</v>
      </c>
    </row>
    <row r="45" spans="2:3" ht="16.5" customHeight="1">
      <c r="B45" s="3" t="s">
        <v>646</v>
      </c>
      <c r="C45" s="3" t="s">
        <v>719</v>
      </c>
    </row>
    <row r="46" spans="2:3" ht="16.5" customHeight="1">
      <c r="B46" s="3" t="s">
        <v>903</v>
      </c>
      <c r="C46" s="3" t="s">
        <v>1000</v>
      </c>
    </row>
    <row r="47" spans="2:3" ht="16.5" customHeight="1">
      <c r="B47" s="3" t="s">
        <v>647</v>
      </c>
      <c r="C47" s="3" t="s">
        <v>720</v>
      </c>
    </row>
    <row r="48" spans="2:3" ht="16.5" customHeight="1">
      <c r="B48" s="3" t="s">
        <v>904</v>
      </c>
      <c r="C48" s="3" t="s">
        <v>1046</v>
      </c>
    </row>
    <row r="49" spans="2:3" ht="16.5" customHeight="1">
      <c r="B49" s="3" t="s">
        <v>648</v>
      </c>
      <c r="C49" s="3" t="s">
        <v>721</v>
      </c>
    </row>
    <row r="50" spans="2:3" ht="16.5" customHeight="1">
      <c r="B50" s="3" t="s">
        <v>649</v>
      </c>
      <c r="C50" s="3" t="s">
        <v>722</v>
      </c>
    </row>
    <row r="51" spans="2:3" ht="16.5" customHeight="1">
      <c r="B51" s="3" t="s">
        <v>905</v>
      </c>
      <c r="C51" s="3" t="s">
        <v>791</v>
      </c>
    </row>
    <row r="52" spans="2:3" ht="16.5" customHeight="1">
      <c r="B52" s="3" t="s">
        <v>650</v>
      </c>
      <c r="C52" s="3" t="s">
        <v>650</v>
      </c>
    </row>
    <row r="53" spans="2:3" ht="16.5" customHeight="1">
      <c r="B53" s="3" t="s">
        <v>906</v>
      </c>
      <c r="C53" s="3" t="s">
        <v>1001</v>
      </c>
    </row>
    <row r="54" spans="2:3" ht="16.5" customHeight="1">
      <c r="B54" s="3" t="s">
        <v>907</v>
      </c>
      <c r="C54" s="3" t="s">
        <v>1047</v>
      </c>
    </row>
    <row r="55" spans="2:3" ht="16.5" customHeight="1">
      <c r="B55" s="3" t="s">
        <v>908</v>
      </c>
      <c r="C55" s="3" t="s">
        <v>1002</v>
      </c>
    </row>
    <row r="56" spans="2:3" ht="16.5" customHeight="1">
      <c r="B56" s="3" t="s">
        <v>909</v>
      </c>
      <c r="C56" s="3" t="s">
        <v>1003</v>
      </c>
    </row>
    <row r="57" spans="2:3" ht="16.5" customHeight="1">
      <c r="B57" s="3" t="s">
        <v>651</v>
      </c>
      <c r="C57" s="3" t="s">
        <v>723</v>
      </c>
    </row>
    <row r="58" spans="2:3" ht="16.5" customHeight="1">
      <c r="B58" s="3" t="s">
        <v>910</v>
      </c>
      <c r="C58" s="3" t="s">
        <v>792</v>
      </c>
    </row>
    <row r="59" spans="2:3" ht="16.5" customHeight="1">
      <c r="B59" s="3" t="s">
        <v>911</v>
      </c>
      <c r="C59" s="3" t="s">
        <v>1048</v>
      </c>
    </row>
    <row r="60" spans="2:3" ht="16.5" customHeight="1">
      <c r="B60" s="3" t="s">
        <v>912</v>
      </c>
      <c r="C60" s="3" t="s">
        <v>1004</v>
      </c>
    </row>
    <row r="61" spans="2:3" ht="16.5" customHeight="1">
      <c r="B61" s="3" t="s">
        <v>652</v>
      </c>
      <c r="C61" s="3" t="s">
        <v>724</v>
      </c>
    </row>
    <row r="62" spans="2:3" ht="16.5" customHeight="1">
      <c r="B62" s="3" t="s">
        <v>653</v>
      </c>
      <c r="C62" s="3" t="s">
        <v>725</v>
      </c>
    </row>
    <row r="63" spans="2:3" ht="16.5" customHeight="1">
      <c r="B63" s="3" t="s">
        <v>654</v>
      </c>
      <c r="C63" s="3" t="s">
        <v>726</v>
      </c>
    </row>
    <row r="64" spans="2:3" ht="16.5" customHeight="1">
      <c r="B64" s="3" t="s">
        <v>913</v>
      </c>
      <c r="C64" s="3" t="s">
        <v>1005</v>
      </c>
    </row>
    <row r="65" spans="2:3" ht="16.5" customHeight="1">
      <c r="B65" s="3" t="s">
        <v>914</v>
      </c>
      <c r="C65" s="3" t="s">
        <v>1006</v>
      </c>
    </row>
    <row r="66" spans="2:3" ht="16.5" customHeight="1">
      <c r="B66" s="3" t="s">
        <v>915</v>
      </c>
      <c r="C66" s="3" t="s">
        <v>1007</v>
      </c>
    </row>
    <row r="67" spans="2:3" ht="16.5" customHeight="1">
      <c r="B67" s="3" t="s">
        <v>916</v>
      </c>
      <c r="C67" s="3" t="s">
        <v>793</v>
      </c>
    </row>
    <row r="68" spans="2:3" ht="16.5" customHeight="1">
      <c r="B68" s="3" t="s">
        <v>655</v>
      </c>
      <c r="C68" s="3" t="s">
        <v>727</v>
      </c>
    </row>
    <row r="69" spans="2:3" ht="16.5" customHeight="1">
      <c r="B69" s="3" t="s">
        <v>656</v>
      </c>
      <c r="C69" s="3" t="s">
        <v>728</v>
      </c>
    </row>
    <row r="70" spans="2:3" ht="16.5" customHeight="1">
      <c r="B70" s="3" t="s">
        <v>917</v>
      </c>
      <c r="C70" s="3" t="s">
        <v>794</v>
      </c>
    </row>
    <row r="71" spans="2:3" ht="16.5" customHeight="1">
      <c r="B71" s="3" t="s">
        <v>657</v>
      </c>
      <c r="C71" s="3" t="s">
        <v>729</v>
      </c>
    </row>
    <row r="72" spans="2:3" ht="16.5" customHeight="1">
      <c r="B72" s="3" t="s">
        <v>918</v>
      </c>
      <c r="C72" s="3" t="s">
        <v>795</v>
      </c>
    </row>
    <row r="73" spans="2:3" ht="16.5" customHeight="1">
      <c r="B73" s="3" t="s">
        <v>658</v>
      </c>
      <c r="C73" s="3" t="s">
        <v>730</v>
      </c>
    </row>
    <row r="74" spans="2:3" ht="16.5" customHeight="1">
      <c r="B74" s="3" t="s">
        <v>919</v>
      </c>
      <c r="C74" s="3" t="s">
        <v>796</v>
      </c>
    </row>
    <row r="75" spans="2:3" ht="16.5" customHeight="1">
      <c r="B75" s="3" t="s">
        <v>659</v>
      </c>
      <c r="C75" s="3" t="s">
        <v>731</v>
      </c>
    </row>
    <row r="76" spans="2:3" ht="16.5" customHeight="1">
      <c r="B76" s="3" t="s">
        <v>660</v>
      </c>
      <c r="C76" s="3" t="s">
        <v>732</v>
      </c>
    </row>
    <row r="77" spans="2:3" ht="16.5" customHeight="1">
      <c r="B77" s="3" t="s">
        <v>920</v>
      </c>
      <c r="C77" s="3" t="s">
        <v>797</v>
      </c>
    </row>
    <row r="78" spans="2:3" ht="16.5" customHeight="1">
      <c r="B78" s="3" t="s">
        <v>921</v>
      </c>
      <c r="C78" s="3" t="s">
        <v>1008</v>
      </c>
    </row>
    <row r="79" spans="2:3" ht="16.5" customHeight="1">
      <c r="B79" s="3" t="s">
        <v>661</v>
      </c>
      <c r="C79" s="3" t="s">
        <v>733</v>
      </c>
    </row>
    <row r="80" spans="2:3" ht="16.5" customHeight="1">
      <c r="B80" s="3" t="s">
        <v>922</v>
      </c>
      <c r="C80" s="3" t="s">
        <v>1049</v>
      </c>
    </row>
    <row r="81" spans="2:3" ht="16.5" customHeight="1">
      <c r="B81" s="3" t="s">
        <v>825</v>
      </c>
      <c r="C81" s="3" t="s">
        <v>827</v>
      </c>
    </row>
    <row r="82" spans="2:3" ht="16.5" customHeight="1">
      <c r="B82" s="3" t="s">
        <v>923</v>
      </c>
      <c r="C82" s="3" t="s">
        <v>1009</v>
      </c>
    </row>
    <row r="83" spans="2:3" ht="16.5" customHeight="1">
      <c r="B83" s="3" t="s">
        <v>924</v>
      </c>
      <c r="C83" s="3" t="s">
        <v>1050</v>
      </c>
    </row>
    <row r="84" spans="2:3" ht="16.5" customHeight="1">
      <c r="B84" s="3" t="s">
        <v>925</v>
      </c>
      <c r="C84" s="3" t="s">
        <v>1051</v>
      </c>
    </row>
    <row r="85" spans="2:3" ht="16.5" customHeight="1">
      <c r="B85" s="3" t="s">
        <v>926</v>
      </c>
      <c r="C85" s="3" t="s">
        <v>798</v>
      </c>
    </row>
    <row r="86" spans="2:3" ht="16.5" customHeight="1">
      <c r="B86" s="3" t="s">
        <v>662</v>
      </c>
      <c r="C86" s="3" t="s">
        <v>734</v>
      </c>
    </row>
    <row r="87" spans="2:3" ht="16.5" customHeight="1">
      <c r="B87" s="3" t="s">
        <v>663</v>
      </c>
      <c r="C87" s="3" t="s">
        <v>735</v>
      </c>
    </row>
    <row r="88" spans="2:3" ht="16.5" customHeight="1">
      <c r="B88" s="3" t="s">
        <v>927</v>
      </c>
      <c r="C88" s="3" t="s">
        <v>799</v>
      </c>
    </row>
    <row r="89" spans="2:3" ht="16.5" customHeight="1">
      <c r="B89" s="3" t="s">
        <v>664</v>
      </c>
      <c r="C89" s="3" t="s">
        <v>736</v>
      </c>
    </row>
    <row r="90" spans="2:3" ht="16.5" customHeight="1">
      <c r="B90" s="3" t="s">
        <v>928</v>
      </c>
      <c r="C90" s="3" t="s">
        <v>1010</v>
      </c>
    </row>
    <row r="91" spans="2:3" ht="16.5" customHeight="1">
      <c r="B91" s="3" t="s">
        <v>665</v>
      </c>
      <c r="C91" s="3" t="s">
        <v>737</v>
      </c>
    </row>
    <row r="92" spans="2:3" ht="16.5" customHeight="1">
      <c r="B92" s="3" t="s">
        <v>929</v>
      </c>
      <c r="C92" s="3" t="s">
        <v>1011</v>
      </c>
    </row>
    <row r="93" spans="2:3" ht="16.5" customHeight="1">
      <c r="B93" s="3" t="s">
        <v>666</v>
      </c>
      <c r="C93" s="3" t="s">
        <v>738</v>
      </c>
    </row>
    <row r="94" spans="2:3" ht="16.5" customHeight="1">
      <c r="B94" s="3" t="s">
        <v>930</v>
      </c>
      <c r="C94" s="3" t="s">
        <v>1012</v>
      </c>
    </row>
    <row r="95" spans="2:3" ht="16.5" customHeight="1">
      <c r="B95" s="3" t="s">
        <v>931</v>
      </c>
      <c r="C95" s="3" t="s">
        <v>1052</v>
      </c>
    </row>
    <row r="96" spans="2:3" ht="16.5" customHeight="1">
      <c r="B96" s="3" t="s">
        <v>932</v>
      </c>
      <c r="C96" s="3" t="s">
        <v>1013</v>
      </c>
    </row>
    <row r="97" spans="2:3" ht="16.5" customHeight="1">
      <c r="B97" s="3" t="s">
        <v>667</v>
      </c>
      <c r="C97" s="3" t="s">
        <v>739</v>
      </c>
    </row>
    <row r="98" spans="2:3" ht="16.5" customHeight="1">
      <c r="B98" s="3" t="s">
        <v>933</v>
      </c>
      <c r="C98" s="3" t="s">
        <v>1014</v>
      </c>
    </row>
    <row r="99" spans="2:3" ht="16.5" customHeight="1">
      <c r="B99" s="3" t="s">
        <v>934</v>
      </c>
      <c r="C99" s="3" t="s">
        <v>800</v>
      </c>
    </row>
    <row r="100" spans="2:3" ht="16.5" customHeight="1">
      <c r="B100" s="3" t="s">
        <v>668</v>
      </c>
      <c r="C100" s="3" t="s">
        <v>740</v>
      </c>
    </row>
    <row r="101" spans="2:3" ht="16.5" customHeight="1">
      <c r="B101" s="3" t="s">
        <v>935</v>
      </c>
      <c r="C101" s="3" t="s">
        <v>1015</v>
      </c>
    </row>
    <row r="102" spans="2:3" ht="16.5" customHeight="1">
      <c r="B102" s="3" t="s">
        <v>669</v>
      </c>
      <c r="C102" s="3" t="s">
        <v>741</v>
      </c>
    </row>
    <row r="103" spans="2:3" ht="16.5" customHeight="1">
      <c r="B103" s="3" t="s">
        <v>936</v>
      </c>
      <c r="C103" s="3" t="s">
        <v>1016</v>
      </c>
    </row>
    <row r="104" spans="2:3" ht="16.5" customHeight="1">
      <c r="B104" s="3" t="s">
        <v>937</v>
      </c>
      <c r="C104" s="3" t="s">
        <v>1017</v>
      </c>
    </row>
    <row r="105" spans="2:3" ht="16.5" customHeight="1">
      <c r="B105" s="3" t="s">
        <v>670</v>
      </c>
      <c r="C105" s="3" t="s">
        <v>742</v>
      </c>
    </row>
    <row r="106" spans="2:3" ht="16.5" customHeight="1">
      <c r="B106" s="3" t="s">
        <v>671</v>
      </c>
      <c r="C106" s="3" t="s">
        <v>743</v>
      </c>
    </row>
    <row r="107" spans="2:3" ht="16.5" customHeight="1">
      <c r="B107" s="3" t="s">
        <v>938</v>
      </c>
      <c r="C107" s="3" t="s">
        <v>1018</v>
      </c>
    </row>
    <row r="108" spans="2:3" ht="16.5" customHeight="1">
      <c r="B108" s="3" t="s">
        <v>672</v>
      </c>
      <c r="C108" s="3" t="s">
        <v>744</v>
      </c>
    </row>
    <row r="109" spans="2:3" ht="16.5" customHeight="1">
      <c r="B109" s="3" t="s">
        <v>939</v>
      </c>
      <c r="C109" s="3" t="s">
        <v>1019</v>
      </c>
    </row>
    <row r="110" spans="2:3" ht="16.5" customHeight="1">
      <c r="B110" s="3" t="s">
        <v>940</v>
      </c>
      <c r="C110" s="3" t="s">
        <v>1020</v>
      </c>
    </row>
    <row r="111" spans="2:3" ht="16.5" customHeight="1">
      <c r="B111" s="3" t="s">
        <v>941</v>
      </c>
      <c r="C111" s="3" t="s">
        <v>1053</v>
      </c>
    </row>
    <row r="112" spans="2:3" ht="16.5" customHeight="1">
      <c r="B112" s="3" t="s">
        <v>673</v>
      </c>
      <c r="C112" s="3" t="s">
        <v>745</v>
      </c>
    </row>
    <row r="113" spans="2:3" ht="16.5" customHeight="1">
      <c r="B113" s="3" t="s">
        <v>942</v>
      </c>
      <c r="C113" s="3" t="s">
        <v>1054</v>
      </c>
    </row>
    <row r="114" spans="2:3" ht="16.5" customHeight="1">
      <c r="B114" s="3" t="s">
        <v>943</v>
      </c>
      <c r="C114" s="3" t="s">
        <v>1021</v>
      </c>
    </row>
    <row r="115" spans="2:3" ht="16.5" customHeight="1">
      <c r="B115" s="3" t="s">
        <v>944</v>
      </c>
      <c r="C115" s="3" t="s">
        <v>1055</v>
      </c>
    </row>
    <row r="116" spans="2:3" ht="16.5" customHeight="1">
      <c r="B116" s="3" t="s">
        <v>674</v>
      </c>
      <c r="C116" s="3" t="s">
        <v>746</v>
      </c>
    </row>
    <row r="117" spans="2:3" ht="16.5" customHeight="1">
      <c r="B117" s="3" t="s">
        <v>945</v>
      </c>
      <c r="C117" s="3" t="s">
        <v>1022</v>
      </c>
    </row>
    <row r="118" spans="2:3" ht="16.5" customHeight="1">
      <c r="B118" s="3" t="s">
        <v>946</v>
      </c>
      <c r="C118" s="3" t="s">
        <v>1023</v>
      </c>
    </row>
    <row r="119" spans="2:3" ht="16.5" customHeight="1">
      <c r="B119" s="3" t="s">
        <v>675</v>
      </c>
      <c r="C119" s="3" t="s">
        <v>747</v>
      </c>
    </row>
    <row r="120" spans="2:3" ht="16.5" customHeight="1">
      <c r="B120" s="3" t="s">
        <v>947</v>
      </c>
      <c r="C120" s="3" t="s">
        <v>1024</v>
      </c>
    </row>
    <row r="121" spans="2:3" ht="16.5" customHeight="1">
      <c r="B121" s="3" t="s">
        <v>948</v>
      </c>
      <c r="C121" s="3" t="s">
        <v>1025</v>
      </c>
    </row>
    <row r="122" spans="2:3" ht="16.5" customHeight="1">
      <c r="B122" s="3" t="s">
        <v>949</v>
      </c>
      <c r="C122" s="3" t="s">
        <v>1056</v>
      </c>
    </row>
    <row r="123" spans="2:3" ht="16.5" customHeight="1">
      <c r="B123" s="3" t="s">
        <v>676</v>
      </c>
      <c r="C123" s="3" t="s">
        <v>748</v>
      </c>
    </row>
    <row r="124" spans="2:3" ht="16.5" customHeight="1">
      <c r="B124" s="3" t="s">
        <v>950</v>
      </c>
      <c r="C124" s="3" t="s">
        <v>1057</v>
      </c>
    </row>
    <row r="125" spans="2:3" ht="16.5" customHeight="1">
      <c r="B125" s="3" t="s">
        <v>677</v>
      </c>
      <c r="C125" s="3" t="s">
        <v>749</v>
      </c>
    </row>
    <row r="126" spans="2:3" ht="16.5" customHeight="1">
      <c r="B126" s="3" t="s">
        <v>951</v>
      </c>
      <c r="C126" s="3" t="s">
        <v>1026</v>
      </c>
    </row>
    <row r="127" spans="2:3" ht="16.5" customHeight="1">
      <c r="B127" s="3" t="s">
        <v>678</v>
      </c>
      <c r="C127" s="3" t="s">
        <v>750</v>
      </c>
    </row>
    <row r="128" spans="2:3" ht="16.5" customHeight="1">
      <c r="B128" s="3" t="s">
        <v>952</v>
      </c>
      <c r="C128" s="3" t="s">
        <v>801</v>
      </c>
    </row>
    <row r="129" spans="2:3" ht="16.5" customHeight="1">
      <c r="B129" s="3" t="s">
        <v>953</v>
      </c>
      <c r="C129" s="3" t="s">
        <v>802</v>
      </c>
    </row>
    <row r="130" spans="2:3" ht="16.5" customHeight="1">
      <c r="B130" s="3" t="s">
        <v>954</v>
      </c>
      <c r="C130" s="3" t="s">
        <v>803</v>
      </c>
    </row>
    <row r="131" spans="2:3" ht="16.5" customHeight="1">
      <c r="B131" s="3" t="s">
        <v>955</v>
      </c>
      <c r="C131" s="3" t="s">
        <v>1027</v>
      </c>
    </row>
    <row r="132" spans="2:3" ht="16.5" customHeight="1">
      <c r="B132" s="3" t="s">
        <v>679</v>
      </c>
      <c r="C132" s="3" t="s">
        <v>751</v>
      </c>
    </row>
    <row r="133" spans="2:3" ht="16.5" customHeight="1">
      <c r="B133" s="3" t="s">
        <v>956</v>
      </c>
      <c r="C133" s="3" t="s">
        <v>1028</v>
      </c>
    </row>
    <row r="134" spans="2:3" ht="16.5" customHeight="1">
      <c r="B134" s="3" t="s">
        <v>957</v>
      </c>
      <c r="C134" s="3" t="s">
        <v>1058</v>
      </c>
    </row>
    <row r="135" spans="2:3" ht="16.5" customHeight="1">
      <c r="B135" s="3" t="s">
        <v>958</v>
      </c>
      <c r="C135" s="3" t="s">
        <v>1029</v>
      </c>
    </row>
    <row r="136" spans="2:3" ht="16.5" customHeight="1">
      <c r="B136" s="3" t="s">
        <v>959</v>
      </c>
      <c r="C136" s="3" t="s">
        <v>1030</v>
      </c>
    </row>
    <row r="137" spans="2:3" ht="16.5" customHeight="1">
      <c r="B137" s="3" t="s">
        <v>680</v>
      </c>
      <c r="C137" s="3" t="s">
        <v>752</v>
      </c>
    </row>
    <row r="138" spans="2:3" ht="16.5" customHeight="1">
      <c r="B138" s="3" t="s">
        <v>960</v>
      </c>
      <c r="C138" s="3" t="s">
        <v>1059</v>
      </c>
    </row>
    <row r="139" spans="2:3" ht="16.5" customHeight="1">
      <c r="B139" s="3" t="s">
        <v>961</v>
      </c>
      <c r="C139" s="3" t="s">
        <v>804</v>
      </c>
    </row>
    <row r="140" spans="2:3" ht="16.5" customHeight="1">
      <c r="B140" s="3" t="s">
        <v>681</v>
      </c>
      <c r="C140" s="3" t="s">
        <v>753</v>
      </c>
    </row>
    <row r="141" spans="2:3" ht="16.5" customHeight="1">
      <c r="B141" s="3" t="s">
        <v>682</v>
      </c>
      <c r="C141" s="3" t="s">
        <v>682</v>
      </c>
    </row>
    <row r="142" spans="2:3" ht="16.5" customHeight="1">
      <c r="B142" s="3" t="s">
        <v>683</v>
      </c>
      <c r="C142" s="3" t="s">
        <v>754</v>
      </c>
    </row>
    <row r="143" spans="2:3" ht="16.5" customHeight="1">
      <c r="B143" s="3" t="s">
        <v>962</v>
      </c>
      <c r="C143" s="3" t="s">
        <v>805</v>
      </c>
    </row>
    <row r="144" spans="2:3" ht="16.5" customHeight="1">
      <c r="B144" s="3" t="s">
        <v>684</v>
      </c>
      <c r="C144" s="3" t="s">
        <v>755</v>
      </c>
    </row>
    <row r="145" spans="2:3" ht="16.5" customHeight="1">
      <c r="B145" s="3" t="s">
        <v>826</v>
      </c>
      <c r="C145" s="3" t="s">
        <v>826</v>
      </c>
    </row>
    <row r="146" spans="2:3" ht="16.5" customHeight="1">
      <c r="B146" s="3" t="s">
        <v>963</v>
      </c>
      <c r="C146" s="3" t="s">
        <v>1060</v>
      </c>
    </row>
    <row r="147" spans="2:3" ht="16.5" customHeight="1">
      <c r="B147" s="3" t="s">
        <v>685</v>
      </c>
      <c r="C147" s="3" t="s">
        <v>756</v>
      </c>
    </row>
    <row r="148" spans="2:3" ht="16.5" customHeight="1">
      <c r="B148" s="3" t="s">
        <v>964</v>
      </c>
      <c r="C148" s="3" t="s">
        <v>1031</v>
      </c>
    </row>
    <row r="149" spans="2:3" ht="16.5" customHeight="1">
      <c r="B149" s="3" t="s">
        <v>965</v>
      </c>
      <c r="C149" s="3" t="s">
        <v>1032</v>
      </c>
    </row>
    <row r="150" spans="2:3" ht="16.5" customHeight="1">
      <c r="B150" s="3" t="s">
        <v>966</v>
      </c>
      <c r="C150" s="3" t="s">
        <v>1033</v>
      </c>
    </row>
    <row r="151" spans="2:3" ht="16.5" customHeight="1">
      <c r="B151" s="3" t="s">
        <v>967</v>
      </c>
      <c r="C151" s="3" t="s">
        <v>806</v>
      </c>
    </row>
    <row r="152" spans="2:3" ht="16.5" customHeight="1">
      <c r="B152" s="3" t="s">
        <v>686</v>
      </c>
      <c r="C152" s="3" t="s">
        <v>757</v>
      </c>
    </row>
    <row r="153" spans="2:3" ht="16.5" customHeight="1">
      <c r="B153" s="3" t="s">
        <v>968</v>
      </c>
      <c r="C153" s="3" t="s">
        <v>807</v>
      </c>
    </row>
    <row r="154" spans="2:3" ht="16.5" customHeight="1">
      <c r="B154" s="3" t="s">
        <v>969</v>
      </c>
      <c r="C154" s="3" t="s">
        <v>1034</v>
      </c>
    </row>
    <row r="155" spans="2:3" ht="16.5" customHeight="1">
      <c r="B155" s="3" t="s">
        <v>970</v>
      </c>
      <c r="C155" s="3" t="s">
        <v>1035</v>
      </c>
    </row>
    <row r="156" spans="2:3" ht="16.5" customHeight="1">
      <c r="B156" s="3" t="s">
        <v>971</v>
      </c>
      <c r="C156" s="3" t="s">
        <v>1061</v>
      </c>
    </row>
    <row r="157" spans="2:3" ht="16.5" customHeight="1">
      <c r="B157" s="3" t="s">
        <v>687</v>
      </c>
      <c r="C157" s="3" t="s">
        <v>758</v>
      </c>
    </row>
    <row r="158" spans="2:3" ht="16.5" customHeight="1">
      <c r="B158" s="3" t="s">
        <v>688</v>
      </c>
      <c r="C158" s="3" t="s">
        <v>759</v>
      </c>
    </row>
    <row r="159" spans="2:3" ht="16.5" customHeight="1">
      <c r="B159" s="1" t="s">
        <v>972</v>
      </c>
      <c r="C159" s="1" t="s">
        <v>1062</v>
      </c>
    </row>
    <row r="160" spans="2:3" ht="16.5" customHeight="1">
      <c r="B160" s="1" t="s">
        <v>689</v>
      </c>
      <c r="C160" s="1" t="s">
        <v>760</v>
      </c>
    </row>
    <row r="161" spans="2:3" ht="16.5" customHeight="1">
      <c r="B161" s="1" t="s">
        <v>690</v>
      </c>
      <c r="C161" s="1" t="s">
        <v>761</v>
      </c>
    </row>
    <row r="162" spans="2:3" ht="16.5" customHeight="1">
      <c r="B162" s="1" t="s">
        <v>691</v>
      </c>
      <c r="C162" s="1" t="s">
        <v>762</v>
      </c>
    </row>
    <row r="163" spans="2:3" ht="16.5" customHeight="1">
      <c r="B163" s="1" t="s">
        <v>973</v>
      </c>
      <c r="C163" s="1" t="s">
        <v>1036</v>
      </c>
    </row>
    <row r="164" spans="2:3" ht="16.5" customHeight="1">
      <c r="B164" s="1" t="s">
        <v>974</v>
      </c>
      <c r="C164" s="1" t="s">
        <v>1063</v>
      </c>
    </row>
    <row r="165" spans="2:3" ht="16.5" customHeight="1">
      <c r="B165" s="1" t="s">
        <v>692</v>
      </c>
      <c r="C165" s="1" t="s">
        <v>763</v>
      </c>
    </row>
    <row r="166" spans="2:3" ht="16.5" customHeight="1">
      <c r="B166" s="1" t="s">
        <v>975</v>
      </c>
      <c r="C166" s="1" t="s">
        <v>1064</v>
      </c>
    </row>
    <row r="167" spans="2:3" ht="16.5" customHeight="1">
      <c r="B167" s="1" t="s">
        <v>976</v>
      </c>
      <c r="C167" s="1" t="s">
        <v>1065</v>
      </c>
    </row>
    <row r="168" spans="2:3" ht="16.5" customHeight="1">
      <c r="B168" s="1" t="s">
        <v>977</v>
      </c>
      <c r="C168" s="1" t="s">
        <v>1037</v>
      </c>
    </row>
    <row r="169" spans="2:3" ht="16.5" customHeight="1">
      <c r="B169" s="1" t="s">
        <v>978</v>
      </c>
      <c r="C169" s="1" t="s">
        <v>1066</v>
      </c>
    </row>
    <row r="170" spans="2:3" ht="16.5" customHeight="1">
      <c r="B170" s="1" t="s">
        <v>979</v>
      </c>
      <c r="C170" s="1" t="s">
        <v>1038</v>
      </c>
    </row>
    <row r="171" spans="2:3" ht="16.5" customHeight="1">
      <c r="B171" s="1" t="s">
        <v>693</v>
      </c>
      <c r="C171" s="1" t="s">
        <v>764</v>
      </c>
    </row>
    <row r="172" spans="2:3" ht="16.5" customHeight="1">
      <c r="B172" s="1" t="s">
        <v>694</v>
      </c>
      <c r="C172" s="1" t="s">
        <v>765</v>
      </c>
    </row>
    <row r="173" spans="2:3" ht="12.75">
      <c r="B173" s="1" t="s">
        <v>695</v>
      </c>
      <c r="C173" s="1" t="s">
        <v>766</v>
      </c>
    </row>
    <row r="174" spans="2:3" ht="12.75">
      <c r="B174" s="1" t="s">
        <v>980</v>
      </c>
      <c r="C174" s="1" t="s">
        <v>808</v>
      </c>
    </row>
    <row r="175" spans="2:3" ht="12.75">
      <c r="B175" s="1" t="s">
        <v>696</v>
      </c>
      <c r="C175" s="1" t="s">
        <v>767</v>
      </c>
    </row>
    <row r="176" spans="2:3" ht="12.75">
      <c r="B176" s="1" t="s">
        <v>981</v>
      </c>
      <c r="C176" s="1" t="s">
        <v>1067</v>
      </c>
    </row>
    <row r="177" spans="2:3" ht="12.75">
      <c r="B177" s="1" t="s">
        <v>697</v>
      </c>
      <c r="C177" s="1" t="s">
        <v>768</v>
      </c>
    </row>
    <row r="178" spans="2:3" ht="12.75">
      <c r="B178" s="1" t="s">
        <v>698</v>
      </c>
      <c r="C178" s="1" t="s">
        <v>769</v>
      </c>
    </row>
    <row r="179" spans="2:3" ht="12.75">
      <c r="B179" s="1" t="s">
        <v>982</v>
      </c>
      <c r="C179" s="1" t="s">
        <v>809</v>
      </c>
    </row>
    <row r="180" spans="2:3" ht="12.75">
      <c r="B180" s="1" t="s">
        <v>983</v>
      </c>
      <c r="C180" s="1" t="s">
        <v>810</v>
      </c>
    </row>
    <row r="181" spans="2:3" ht="12.75">
      <c r="B181" s="1" t="s">
        <v>984</v>
      </c>
      <c r="C181" s="1" t="s">
        <v>1068</v>
      </c>
    </row>
    <row r="182" spans="2:3" ht="12.75">
      <c r="B182" s="1" t="s">
        <v>985</v>
      </c>
      <c r="C182" s="1" t="s">
        <v>1039</v>
      </c>
    </row>
    <row r="183" spans="2:3" ht="12.75">
      <c r="B183" s="1" t="s">
        <v>699</v>
      </c>
      <c r="C183" s="1" t="s">
        <v>770</v>
      </c>
    </row>
    <row r="184" spans="2:3" ht="12.75">
      <c r="B184" s="1" t="s">
        <v>986</v>
      </c>
      <c r="C184" s="1" t="s">
        <v>1040</v>
      </c>
    </row>
    <row r="185" spans="2:3" ht="12.75">
      <c r="B185" s="1" t="s">
        <v>700</v>
      </c>
      <c r="C185" s="1" t="s">
        <v>771</v>
      </c>
    </row>
  </sheetData>
  <sheetProtection/>
  <mergeCells count="4">
    <mergeCell ref="W4:Y4"/>
    <mergeCell ref="Z4:AB4"/>
    <mergeCell ref="AC4:AE4"/>
    <mergeCell ref="AF4:AH4"/>
  </mergeCells>
  <dataValidations count="1">
    <dataValidation allowBlank="1" showInputMessage="1" showErrorMessage="1" imeMode="halfKatakana" sqref="BI5:BO5 BQ5:BW5"/>
  </dataValidations>
  <printOptions/>
  <pageMargins left="0.7086614173228347" right="0.7086614173228347" top="0.7480314960629921" bottom="0.7480314960629921" header="0.31496062992125984" footer="0.31496062992125984"/>
  <pageSetup horizontalDpi="600" verticalDpi="6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apopa</dc:creator>
  <cp:keywords/>
  <dc:description/>
  <cp:lastModifiedBy>水川</cp:lastModifiedBy>
  <cp:lastPrinted>2022-08-10T08:09:17Z</cp:lastPrinted>
  <dcterms:created xsi:type="dcterms:W3CDTF">2009-03-14T01:31:31Z</dcterms:created>
  <dcterms:modified xsi:type="dcterms:W3CDTF">2023-09-05T13:13:23Z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